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oom_10_7\РАБОЧИЙ СТОЛ 2\Отчеты по программе\2026 год\1 квартал\ЖКХ\Отчет по всей программе\с правками ДЭ\"/>
    </mc:Choice>
  </mc:AlternateContent>
  <bookViews>
    <workbookView xWindow="0" yWindow="0" windowWidth="28800" windowHeight="10335"/>
  </bookViews>
  <sheets>
    <sheet name="Отчет ПРОГРАМ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" l="1"/>
  <c r="O33" i="1" l="1"/>
  <c r="O35" i="1"/>
  <c r="O34" i="1"/>
  <c r="N33" i="1"/>
  <c r="N35" i="1"/>
  <c r="N58" i="1"/>
  <c r="N52" i="1"/>
  <c r="N42" i="1"/>
  <c r="N32" i="1" l="1"/>
  <c r="O32" i="1"/>
  <c r="M33" i="1"/>
  <c r="M35" i="1"/>
  <c r="M34" i="1"/>
  <c r="L33" i="1"/>
  <c r="L32" i="1" s="1"/>
  <c r="L35" i="1"/>
  <c r="P35" i="1" s="1"/>
  <c r="L34" i="1"/>
  <c r="P34" i="1" s="1"/>
  <c r="P32" i="1" l="1"/>
  <c r="M32" i="1"/>
  <c r="K34" i="1"/>
  <c r="K35" i="1"/>
  <c r="P50" i="1"/>
  <c r="P51" i="1"/>
  <c r="O49" i="1"/>
  <c r="P49" i="1" s="1"/>
  <c r="M49" i="1"/>
  <c r="L49" i="1"/>
  <c r="O39" i="1"/>
  <c r="N39" i="1"/>
  <c r="M39" i="1"/>
  <c r="L39" i="1"/>
  <c r="K39" i="1"/>
  <c r="P41" i="1"/>
  <c r="P40" i="1"/>
  <c r="P43" i="1"/>
  <c r="O42" i="1"/>
  <c r="M42" i="1"/>
  <c r="L42" i="1"/>
  <c r="P48" i="1"/>
  <c r="P47" i="1"/>
  <c r="P59" i="1"/>
  <c r="P60" i="1"/>
  <c r="O58" i="1"/>
  <c r="M58" i="1"/>
  <c r="L58" i="1"/>
  <c r="K36" i="1"/>
  <c r="P38" i="1"/>
  <c r="O36" i="1"/>
  <c r="M36" i="1"/>
  <c r="L36" i="1"/>
  <c r="O52" i="1"/>
  <c r="M52" i="1"/>
  <c r="L52" i="1"/>
  <c r="P53" i="1"/>
  <c r="P45" i="1"/>
  <c r="O44" i="1"/>
  <c r="N44" i="1"/>
  <c r="M44" i="1"/>
  <c r="L44" i="1"/>
  <c r="K44" i="1"/>
  <c r="K32" i="1" l="1"/>
  <c r="P36" i="1"/>
  <c r="P42" i="1"/>
  <c r="P39" i="1"/>
  <c r="P58" i="1"/>
  <c r="P52" i="1"/>
  <c r="P44" i="1"/>
  <c r="P77" i="1"/>
  <c r="O76" i="1"/>
  <c r="N76" i="1"/>
  <c r="M76" i="1"/>
  <c r="L76" i="1"/>
  <c r="K76" i="1"/>
  <c r="P76" i="1" l="1"/>
  <c r="P75" i="1"/>
  <c r="O74" i="1"/>
  <c r="N74" i="1"/>
  <c r="M74" i="1"/>
  <c r="L74" i="1"/>
  <c r="K74" i="1"/>
  <c r="P74" i="1" l="1"/>
  <c r="P73" i="1"/>
  <c r="O72" i="1"/>
  <c r="N72" i="1"/>
  <c r="M72" i="1"/>
  <c r="L72" i="1"/>
  <c r="K72" i="1"/>
  <c r="P72" i="1" l="1"/>
  <c r="P71" i="1"/>
  <c r="O70" i="1"/>
  <c r="N70" i="1"/>
  <c r="M70" i="1"/>
  <c r="L70" i="1"/>
  <c r="K70" i="1"/>
  <c r="P70" i="1" l="1"/>
  <c r="P69" i="1"/>
  <c r="O68" i="1"/>
  <c r="N68" i="1"/>
  <c r="M68" i="1"/>
  <c r="K68" i="1"/>
  <c r="L68" i="1"/>
  <c r="P68" i="1" l="1"/>
  <c r="P67" i="1"/>
  <c r="O66" i="1"/>
  <c r="N66" i="1"/>
  <c r="M66" i="1"/>
  <c r="L66" i="1"/>
  <c r="K66" i="1"/>
  <c r="P66" i="1" l="1"/>
  <c r="P64" i="1"/>
  <c r="P65" i="1"/>
  <c r="O63" i="1"/>
  <c r="N63" i="1"/>
  <c r="M63" i="1"/>
  <c r="L63" i="1"/>
  <c r="K63" i="1"/>
  <c r="P63" i="1" l="1"/>
  <c r="P62" i="1"/>
  <c r="O61" i="1"/>
  <c r="N61" i="1"/>
  <c r="M61" i="1"/>
  <c r="L61" i="1"/>
  <c r="K61" i="1"/>
  <c r="P61" i="1" l="1"/>
</calcChain>
</file>

<file path=xl/sharedStrings.xml><?xml version="1.0" encoding="utf-8"?>
<sst xmlns="http://schemas.openxmlformats.org/spreadsheetml/2006/main" count="175" uniqueCount="90">
  <si>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</si>
  <si>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</si>
  <si>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</si>
  <si>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</si>
  <si>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</si>
  <si>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</si>
  <si>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</si>
  <si>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</si>
  <si>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</si>
  <si>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</si>
  <si>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</si>
  <si>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</si>
  <si>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</si>
  <si>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</si>
  <si>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</si>
  <si>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</si>
  <si>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</si>
  <si>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</si>
  <si>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</si>
  <si>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</si>
  <si>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</si>
  <si>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</si>
  <si>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</si>
  <si>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</si>
  <si>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</si>
  <si>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</si>
  <si>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</si>
  <si>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</si>
  <si>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</si>
  <si>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</si>
  <si>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</si>
  <si>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</si>
  <si>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</si>
  <si>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</si>
  <si>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r>
      <t>«</t>
    </r>
    <r>
      <rPr>
        <b/>
        <sz val="18"/>
        <color rgb="FF000000"/>
        <rFont val="Times New Roman"/>
        <family val="1"/>
        <charset val="204"/>
      </rPr>
      <t>Развитие жилищно-коммунального хозяйства, энергетики, улучшение экологической обстановки и благоустройство города Ростова-на-Дону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</si>
  <si>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Муниципальный проект 
«Переселение граждан из жилищного фонда, признанного аварийным и подлежащим сносу» в рамках иного регионального проекта «Переселение граждан из жилищного фонда, признанного аварийным и подлежащего сносу или реконструкции, из ветхого фонда, пострадавшего от ведения горных работ, снос аварийного фонда» (всего), в том числе:
</t>
  </si>
  <si>
    <t>Муниципальная программа 
«Развитие жилищно-коммунального хозяйства, энергетики, улучшение экологической обстановки и благоустройство города Ростова-на-Дону» (всего), в том числе:</t>
  </si>
  <si>
    <t xml:space="preserve">Муниципальный проект 
«Развитие системы ливневой канализации в городе Ростове-на-Дону» в рамках регионального проекта «Развитие коммунальной инфраструктуры на территории Ростовской области» (всего), в том числе:
</t>
  </si>
  <si>
    <t>Муниципальный проект «Создание условий для осуществления погребения» (всего), в том числе:</t>
  </si>
  <si>
    <t xml:space="preserve">Муниципальный проект 
«Развитие ливневой канализации на территории города Ростова-на-Дону» (всего), в том числе:
</t>
  </si>
  <si>
    <t xml:space="preserve">Муниципальный проект «Развитие коммунальной инфраструктуры в городе Ростове-на-Дону» (всего), в том числе:
</t>
  </si>
  <si>
    <t xml:space="preserve">Муниципальный проект 
«Развитие коммунальной инфраструктуры на территории города Ростова-на-Дону» в рамках иного регионального проекта «Развитие коммунальной инфраструктуры на территории Ростовской области» (всего), в том числе:
</t>
  </si>
  <si>
    <t xml:space="preserve">Муниципальный проект 
«Переселение граждан из жилищного фонда, признанного аварийным и подлежащим сносу или реконструкции» (всего), в том числе:
</t>
  </si>
  <si>
    <t xml:space="preserve">Муниципальный проект 
«Вода России (город Ростов-на-Дону)» в рамках регионального проекта «Вода России (Ростовская область)» по национальному проекту «Экологическое благополучие» (всего), в том числе:
</t>
  </si>
  <si>
    <t xml:space="preserve">Муниципальный проект 
«Переселение граждан из жилищного фонда, признанного аварийным и подлежащим сносу или реконструкции» в рамках регионального проекта «Жилье» по национальному проекту «Инфраструктура для жизни» (всего), в том числе:
</t>
  </si>
  <si>
    <t xml:space="preserve">Комплекс процессных мероприятий 
«Создание безопасных и комфортных условий проживания граждан в муниципальном маневренном, специализированном, жилом фонде города Ростова-на-Дону, улучшение технического состояния нежилых помещений муниципального фонда» (всего), в том числе:
</t>
  </si>
  <si>
    <t xml:space="preserve">Комплекс процессных мероприятий 
«Обеспечение надежности работы инженерного оборудования и коммуникаций, улучшения технического состояния многоквартирных домов, создания безопасных и благоприятных условий проживания граждан» (всего), в том числе:
</t>
  </si>
  <si>
    <t xml:space="preserve">Комплекс процессных мероприятий 
«Руководство и управление в сфере жилищно-коммунального хозяйства и благоустройства» (всего), в том числе:
</t>
  </si>
  <si>
    <t xml:space="preserve">Комплекс процессных мероприятий 
«Проведение технической инвентаризации объектов инженерной инфраструктуры, повышения энергетической эффективности города Ростова-на-Дону» (всего), в том числе:
</t>
  </si>
  <si>
    <t>Комплекс процессных мероприятий 
«Содержание, ремонт и техническое обслуживание сетей наружного (уличного) освещения, находящихся в муниципальной собственности» (всего), в том числе:</t>
  </si>
  <si>
    <t xml:space="preserve">Комплекс процессных мероприятий 
«Обеспечение надлежащего санитарного, эксплуатационного и эстетического состояния объектов благоустройства города Ростова-на-Дону» (всего), в том числе:
</t>
  </si>
  <si>
    <t xml:space="preserve">Комплекс процессных мероприятий 
«Охрана окружающей среды города Ростова-на-Дону» (всего), в том числе:
</t>
  </si>
  <si>
    <t xml:space="preserve">Комплекс процессных мероприятий 
«Проведение обследования многоквартирных домов, ограничение доступа граждан к аварийному жилому и нежилому фонду, снос аварийного жилищного фонда» (всего), в том числе:
</t>
  </si>
  <si>
    <t>Начало реализации мероприятия запланировано на 2027 год</t>
  </si>
  <si>
    <t xml:space="preserve">1. Цель муниципальной программы 
«Создание безопасных и благоприятных условий проживания граждан на территории города Ростова-на-Дону» 
</t>
  </si>
  <si>
    <t xml:space="preserve">Количество семей, переселенных 
из аварийного жилищного фонда
</t>
  </si>
  <si>
    <t>Мощность локальных очистных сооружений</t>
  </si>
  <si>
    <t>Количество многоквартирных домов, в которых произведен капитальный ремонт (с учетом этапности выполнения работ)</t>
  </si>
  <si>
    <t xml:space="preserve">Схема теплоснабжения города 
Ростова-на-Дону утверждена
</t>
  </si>
  <si>
    <t>Общая протяженность освещенных частей улиц, проездов, набережных города Ростова-на-Дону</t>
  </si>
  <si>
    <t xml:space="preserve">2. Цель муниципальной программы 
«Улучшение экологической, санитарно-эпидемиологической обстановки и благоустройство города Ростова-на-Дону» 
</t>
  </si>
  <si>
    <t>1.3.</t>
  </si>
  <si>
    <t>1.4.</t>
  </si>
  <si>
    <t>1.5.</t>
  </si>
  <si>
    <t>Площадь работ санитарного содержания территории города Ростова-на-Дону</t>
  </si>
  <si>
    <t xml:space="preserve">Содержание гидротехнических сооружений в рабочем состоянии
</t>
  </si>
  <si>
    <t xml:space="preserve">Количество сохраненных зеленых насаждений (деревьев) при осуществлении хозяйственной деятельности (ежегодно)
</t>
  </si>
  <si>
    <t>2.1.</t>
  </si>
  <si>
    <t>2.2.</t>
  </si>
  <si>
    <t>2.3.</t>
  </si>
  <si>
    <t>МП</t>
  </si>
  <si>
    <t>ПМП</t>
  </si>
  <si>
    <t>ССЭР</t>
  </si>
  <si>
    <t>Достижение значения целевого показателя планируется в 2028 году</t>
  </si>
  <si>
    <t>возрастающий</t>
  </si>
  <si>
    <t>семей</t>
  </si>
  <si>
    <t>тыс.м3</t>
  </si>
  <si>
    <t>ед.</t>
  </si>
  <si>
    <t>км.</t>
  </si>
  <si>
    <t>га</t>
  </si>
  <si>
    <t>%</t>
  </si>
  <si>
    <t>штук</t>
  </si>
  <si>
    <t>_</t>
  </si>
  <si>
    <t>не менее 2000</t>
  </si>
  <si>
    <t>Работы по санитарному содержанию улично-дорожной сети и объектов благоустройства и озеленения города осуществляются на постоянной основе на всех объектах</t>
  </si>
  <si>
    <t>В связи с принятием в муниципальную собственность сетей наружного освещения, общая протяженность освещенных частей улиц, проездов, набережных города Ростова-на-Дону увеличилась</t>
  </si>
  <si>
    <t>Ежедневно сотрудниками организации-получателя субсидии проводятся работы по содержанию гидротехнических сооружений в рабочем состоянии и обеспечению противопаводковых мероприятий на гидротехнических сооружениях</t>
  </si>
  <si>
    <t xml:space="preserve">Директор Департамента жилищно-коммунального хозяйства и энергетики 
города Ростова-на-Дону
</t>
  </si>
  <si>
    <t>А.А. Мноян</t>
  </si>
  <si>
    <t>Дата утверждения отчета: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</si>
</sst>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left" vertical="top" wrapText="1"/>
    </xf>
    <xf numFmtId="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8"/>
  <sheetViews>
    <sheetView tabSelected="1" zoomScale="80" zoomScaleNormal="80" workbookViewId="0">
      <selection activeCell="I25" sqref="I25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61"/>
      <c r="E1" s="61"/>
      <c r="F1" s="61"/>
      <c r="G1" s="61"/>
      <c r="H1" s="1"/>
      <c r="I1" s="1"/>
      <c r="J1" s="1"/>
      <c r="K1" s="1"/>
      <c r="L1" s="1"/>
      <c r="M1" s="61"/>
      <c r="N1" s="61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62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"/>
      <c r="Q2" s="63" t="s">
        <v>1</v>
      </c>
      <c r="R2" s="63"/>
      <c r="S2" s="63"/>
      <c r="T2" s="63"/>
      <c r="U2" s="63"/>
      <c r="V2" s="7"/>
    </row>
    <row r="3" spans="2:22" ht="64.5" customHeight="1" x14ac:dyDescent="0.25">
      <c r="B3" s="62" t="s">
        <v>29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8"/>
      <c r="Q3" s="64" t="s">
        <v>87</v>
      </c>
      <c r="R3" s="65"/>
      <c r="S3" s="65"/>
      <c r="T3" s="65"/>
      <c r="U3" s="65"/>
      <c r="V3" s="9"/>
    </row>
    <row r="4" spans="2:22" ht="27" customHeight="1" x14ac:dyDescent="0.25">
      <c r="B4" s="66" t="s">
        <v>34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"/>
      <c r="Q4" s="10"/>
      <c r="R4" s="10"/>
      <c r="S4" s="10"/>
      <c r="T4" s="69" t="s">
        <v>88</v>
      </c>
      <c r="U4" s="69"/>
      <c r="V4" s="7"/>
    </row>
    <row r="5" spans="2:22" ht="19.5" customHeight="1" x14ac:dyDescent="0.25">
      <c r="B5" s="5"/>
      <c r="C5" s="5"/>
      <c r="D5" s="62"/>
      <c r="E5" s="62"/>
      <c r="F5" s="62"/>
      <c r="G5" s="62"/>
      <c r="H5" s="5"/>
      <c r="I5" s="5"/>
      <c r="J5" s="5"/>
      <c r="K5" s="5"/>
      <c r="L5" s="5"/>
      <c r="M5" s="62"/>
      <c r="N5" s="62"/>
      <c r="O5" s="5"/>
      <c r="P5" s="6"/>
      <c r="Q5" s="61"/>
      <c r="R5" s="61"/>
      <c r="S5" s="61"/>
      <c r="T5" s="61"/>
      <c r="U5" s="61"/>
      <c r="V5" s="7"/>
    </row>
    <row r="6" spans="2:22" ht="39" customHeight="1" x14ac:dyDescent="0.25">
      <c r="B6" s="66" t="s">
        <v>2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"/>
      <c r="Q6" s="70"/>
      <c r="R6" s="70"/>
      <c r="S6" s="70"/>
      <c r="T6" s="70"/>
      <c r="U6" s="70"/>
      <c r="V6" s="7"/>
    </row>
    <row r="7" spans="2:22" ht="27" customHeight="1" x14ac:dyDescent="0.25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"/>
      <c r="Q7" s="67" t="s">
        <v>89</v>
      </c>
      <c r="R7" s="67"/>
      <c r="S7" s="67"/>
      <c r="T7" s="67"/>
      <c r="U7" s="67"/>
      <c r="V7" s="7"/>
    </row>
    <row r="8" spans="2:22" ht="15" customHeight="1" x14ac:dyDescent="0.25">
      <c r="B8" s="11"/>
      <c r="C8" s="11"/>
      <c r="D8" s="68"/>
      <c r="E8" s="68"/>
      <c r="F8" s="68"/>
      <c r="G8" s="68"/>
      <c r="H8" s="11"/>
      <c r="I8" s="11"/>
      <c r="J8" s="11"/>
      <c r="K8" s="11"/>
      <c r="L8" s="11"/>
      <c r="M8" s="68"/>
      <c r="N8" s="68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2.7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hidden="1" customHeight="1" x14ac:dyDescent="0.25">
      <c r="B11" s="11"/>
      <c r="C11" s="11"/>
      <c r="D11" s="68"/>
      <c r="E11" s="68"/>
      <c r="F11" s="68"/>
      <c r="G11" s="68"/>
      <c r="H11" s="11"/>
      <c r="I11" s="11"/>
      <c r="J11" s="11"/>
      <c r="K11" s="11"/>
      <c r="L11" s="11"/>
      <c r="M11" s="68"/>
      <c r="N11" s="68"/>
      <c r="O11" s="11"/>
      <c r="P11" s="11"/>
      <c r="Q11" s="68"/>
      <c r="R11" s="68"/>
      <c r="S11" s="68"/>
      <c r="T11" s="68"/>
      <c r="U11" s="68"/>
      <c r="V11" s="11"/>
    </row>
    <row r="12" spans="2:22" ht="25.5" customHeight="1" x14ac:dyDescent="0.25">
      <c r="B12" s="71" t="s">
        <v>30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</row>
    <row r="13" spans="2:22" ht="15" customHeight="1" x14ac:dyDescent="0.25">
      <c r="B13" s="11"/>
      <c r="C13" s="11"/>
      <c r="D13" s="68"/>
      <c r="E13" s="68"/>
      <c r="F13" s="68"/>
      <c r="G13" s="68"/>
      <c r="H13" s="11"/>
      <c r="I13" s="11"/>
      <c r="J13" s="11"/>
      <c r="K13" s="11"/>
      <c r="L13" s="11"/>
      <c r="M13" s="68"/>
      <c r="N13" s="68"/>
      <c r="O13" s="11"/>
      <c r="P13" s="68"/>
      <c r="Q13" s="68"/>
      <c r="R13" s="68"/>
      <c r="S13" s="68"/>
      <c r="T13" s="68"/>
      <c r="U13" s="68"/>
      <c r="V13" s="68"/>
    </row>
    <row r="14" spans="2:22" ht="84" customHeight="1" x14ac:dyDescent="0.25">
      <c r="B14" s="16" t="s">
        <v>3</v>
      </c>
      <c r="C14" s="16" t="s">
        <v>4</v>
      </c>
      <c r="D14" s="44" t="s">
        <v>5</v>
      </c>
      <c r="E14" s="45"/>
      <c r="F14" s="44" t="s">
        <v>6</v>
      </c>
      <c r="G14" s="45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72" t="s">
        <v>12</v>
      </c>
      <c r="N14" s="72"/>
      <c r="O14" s="16" t="s">
        <v>13</v>
      </c>
      <c r="P14" s="44" t="s">
        <v>31</v>
      </c>
      <c r="Q14" s="45"/>
      <c r="R14" s="44" t="s">
        <v>14</v>
      </c>
      <c r="S14" s="45"/>
      <c r="T14" s="72" t="s">
        <v>15</v>
      </c>
      <c r="U14" s="72"/>
      <c r="V14" s="72"/>
    </row>
    <row r="15" spans="2:22" ht="20.100000000000001" customHeight="1" x14ac:dyDescent="0.25">
      <c r="B15" s="17">
        <v>1</v>
      </c>
      <c r="C15" s="17">
        <v>2</v>
      </c>
      <c r="D15" s="52">
        <v>3</v>
      </c>
      <c r="E15" s="53"/>
      <c r="F15" s="52">
        <v>4</v>
      </c>
      <c r="G15" s="53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54">
        <v>10</v>
      </c>
      <c r="N15" s="54"/>
      <c r="O15" s="17">
        <v>11</v>
      </c>
      <c r="P15" s="46">
        <v>12</v>
      </c>
      <c r="Q15" s="47"/>
      <c r="R15" s="46">
        <v>13</v>
      </c>
      <c r="S15" s="47"/>
      <c r="T15" s="54">
        <v>14</v>
      </c>
      <c r="U15" s="54"/>
      <c r="V15" s="54"/>
    </row>
    <row r="16" spans="2:22" ht="43.5" customHeight="1" x14ac:dyDescent="0.25">
      <c r="B16" s="41" t="s">
        <v>54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3"/>
    </row>
    <row r="17" spans="2:22" ht="38.25" customHeight="1" x14ac:dyDescent="0.25">
      <c r="B17" s="28" t="s">
        <v>16</v>
      </c>
      <c r="C17" s="26"/>
      <c r="D17" s="55" t="s">
        <v>55</v>
      </c>
      <c r="E17" s="51"/>
      <c r="F17" s="48" t="s">
        <v>70</v>
      </c>
      <c r="G17" s="49"/>
      <c r="H17" s="27" t="s">
        <v>74</v>
      </c>
      <c r="I17" s="27" t="s">
        <v>75</v>
      </c>
      <c r="J17" s="18" t="s">
        <v>82</v>
      </c>
      <c r="K17" s="18" t="s">
        <v>82</v>
      </c>
      <c r="L17" s="18" t="s">
        <v>82</v>
      </c>
      <c r="M17" s="56" t="s">
        <v>82</v>
      </c>
      <c r="N17" s="56"/>
      <c r="O17" s="27">
        <v>286</v>
      </c>
      <c r="P17" s="48">
        <v>286</v>
      </c>
      <c r="Q17" s="49"/>
      <c r="R17" s="50" t="s">
        <v>82</v>
      </c>
      <c r="S17" s="51"/>
      <c r="T17" s="56" t="s">
        <v>82</v>
      </c>
      <c r="U17" s="56"/>
      <c r="V17" s="56"/>
    </row>
    <row r="18" spans="2:22" ht="39" customHeight="1" x14ac:dyDescent="0.25">
      <c r="B18" s="28" t="s">
        <v>17</v>
      </c>
      <c r="C18" s="26"/>
      <c r="D18" s="57" t="s">
        <v>56</v>
      </c>
      <c r="E18" s="58"/>
      <c r="F18" s="48" t="s">
        <v>70</v>
      </c>
      <c r="G18" s="49"/>
      <c r="H18" s="27" t="s">
        <v>74</v>
      </c>
      <c r="I18" s="27" t="s">
        <v>76</v>
      </c>
      <c r="J18" s="27" t="s">
        <v>82</v>
      </c>
      <c r="K18" s="27" t="s">
        <v>82</v>
      </c>
      <c r="L18" s="27" t="s">
        <v>82</v>
      </c>
      <c r="M18" s="59" t="s">
        <v>82</v>
      </c>
      <c r="N18" s="59"/>
      <c r="O18" s="27" t="s">
        <v>82</v>
      </c>
      <c r="P18" s="48" t="s">
        <v>82</v>
      </c>
      <c r="Q18" s="49"/>
      <c r="R18" s="48" t="s">
        <v>82</v>
      </c>
      <c r="S18" s="49"/>
      <c r="T18" s="60" t="s">
        <v>73</v>
      </c>
      <c r="U18" s="60"/>
      <c r="V18" s="60"/>
    </row>
    <row r="19" spans="2:22" ht="70.5" customHeight="1" x14ac:dyDescent="0.25">
      <c r="B19" s="28" t="s">
        <v>61</v>
      </c>
      <c r="C19" s="26"/>
      <c r="D19" s="57" t="s">
        <v>57</v>
      </c>
      <c r="E19" s="58"/>
      <c r="F19" s="48" t="s">
        <v>71</v>
      </c>
      <c r="G19" s="49"/>
      <c r="H19" s="27" t="s">
        <v>74</v>
      </c>
      <c r="I19" s="27" t="s">
        <v>77</v>
      </c>
      <c r="J19" s="27" t="s">
        <v>82</v>
      </c>
      <c r="K19" s="27" t="s">
        <v>82</v>
      </c>
      <c r="L19" s="27" t="s">
        <v>82</v>
      </c>
      <c r="M19" s="59" t="s">
        <v>82</v>
      </c>
      <c r="N19" s="59"/>
      <c r="O19" s="27">
        <v>2</v>
      </c>
      <c r="P19" s="48">
        <v>2</v>
      </c>
      <c r="Q19" s="49"/>
      <c r="R19" s="48" t="s">
        <v>82</v>
      </c>
      <c r="S19" s="49"/>
      <c r="T19" s="59" t="s">
        <v>82</v>
      </c>
      <c r="U19" s="59"/>
      <c r="V19" s="59"/>
    </row>
    <row r="20" spans="2:22" ht="38.25" customHeight="1" x14ac:dyDescent="0.25">
      <c r="B20" s="28" t="s">
        <v>62</v>
      </c>
      <c r="C20" s="26"/>
      <c r="D20" s="57" t="s">
        <v>58</v>
      </c>
      <c r="E20" s="58"/>
      <c r="F20" s="48" t="s">
        <v>71</v>
      </c>
      <c r="G20" s="49"/>
      <c r="H20" s="27" t="s">
        <v>74</v>
      </c>
      <c r="I20" s="27" t="s">
        <v>77</v>
      </c>
      <c r="J20" s="27" t="s">
        <v>82</v>
      </c>
      <c r="K20" s="27" t="s">
        <v>82</v>
      </c>
      <c r="L20" s="27" t="s">
        <v>82</v>
      </c>
      <c r="M20" s="48" t="s">
        <v>82</v>
      </c>
      <c r="N20" s="49"/>
      <c r="O20" s="27">
        <v>1</v>
      </c>
      <c r="P20" s="48">
        <v>1</v>
      </c>
      <c r="Q20" s="49"/>
      <c r="R20" s="48" t="s">
        <v>82</v>
      </c>
      <c r="S20" s="49"/>
      <c r="T20" s="48" t="s">
        <v>82</v>
      </c>
      <c r="U20" s="96"/>
      <c r="V20" s="49"/>
    </row>
    <row r="21" spans="2:22" ht="110.25" customHeight="1" x14ac:dyDescent="0.25">
      <c r="B21" s="28" t="s">
        <v>63</v>
      </c>
      <c r="C21" s="26"/>
      <c r="D21" s="57" t="s">
        <v>59</v>
      </c>
      <c r="E21" s="58"/>
      <c r="F21" s="48" t="s">
        <v>71</v>
      </c>
      <c r="G21" s="49"/>
      <c r="H21" s="27" t="s">
        <v>74</v>
      </c>
      <c r="I21" s="27" t="s">
        <v>78</v>
      </c>
      <c r="J21" s="27" t="s">
        <v>82</v>
      </c>
      <c r="K21" s="34" t="s">
        <v>82</v>
      </c>
      <c r="L21" s="27" t="s">
        <v>82</v>
      </c>
      <c r="M21" s="48" t="s">
        <v>82</v>
      </c>
      <c r="N21" s="49"/>
      <c r="O21" s="27">
        <v>1400.1</v>
      </c>
      <c r="P21" s="48">
        <v>1402.7</v>
      </c>
      <c r="Q21" s="49"/>
      <c r="R21" s="48" t="s">
        <v>82</v>
      </c>
      <c r="S21" s="49"/>
      <c r="T21" s="97" t="s">
        <v>85</v>
      </c>
      <c r="U21" s="98"/>
      <c r="V21" s="99"/>
    </row>
    <row r="22" spans="2:22" ht="46.5" customHeight="1" x14ac:dyDescent="0.25">
      <c r="B22" s="41" t="s">
        <v>60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3"/>
    </row>
    <row r="23" spans="2:22" ht="93" customHeight="1" x14ac:dyDescent="0.25">
      <c r="B23" s="28" t="s">
        <v>67</v>
      </c>
      <c r="C23" s="26"/>
      <c r="D23" s="57" t="s">
        <v>64</v>
      </c>
      <c r="E23" s="58"/>
      <c r="F23" s="48" t="s">
        <v>71</v>
      </c>
      <c r="G23" s="49"/>
      <c r="H23" s="27" t="s">
        <v>74</v>
      </c>
      <c r="I23" s="27" t="s">
        <v>79</v>
      </c>
      <c r="J23" s="27" t="s">
        <v>82</v>
      </c>
      <c r="K23" s="34" t="s">
        <v>82</v>
      </c>
      <c r="L23" s="27" t="s">
        <v>82</v>
      </c>
      <c r="M23" s="48" t="s">
        <v>82</v>
      </c>
      <c r="N23" s="49"/>
      <c r="O23" s="27">
        <v>600</v>
      </c>
      <c r="P23" s="48">
        <v>800</v>
      </c>
      <c r="Q23" s="49"/>
      <c r="R23" s="48" t="s">
        <v>82</v>
      </c>
      <c r="S23" s="49"/>
      <c r="T23" s="57" t="s">
        <v>84</v>
      </c>
      <c r="U23" s="73"/>
      <c r="V23" s="74"/>
    </row>
    <row r="24" spans="2:22" ht="117" customHeight="1" x14ac:dyDescent="0.25">
      <c r="B24" s="28" t="s">
        <v>68</v>
      </c>
      <c r="C24" s="26"/>
      <c r="D24" s="57" t="s">
        <v>65</v>
      </c>
      <c r="E24" s="58"/>
      <c r="F24" s="48" t="s">
        <v>71</v>
      </c>
      <c r="G24" s="49"/>
      <c r="H24" s="27" t="s">
        <v>74</v>
      </c>
      <c r="I24" s="27" t="s">
        <v>80</v>
      </c>
      <c r="J24" s="27" t="s">
        <v>82</v>
      </c>
      <c r="K24" s="34" t="s">
        <v>82</v>
      </c>
      <c r="L24" s="27" t="s">
        <v>82</v>
      </c>
      <c r="M24" s="48" t="s">
        <v>82</v>
      </c>
      <c r="N24" s="49"/>
      <c r="O24" s="27">
        <v>100</v>
      </c>
      <c r="P24" s="48">
        <v>100</v>
      </c>
      <c r="Q24" s="49"/>
      <c r="R24" s="48" t="s">
        <v>82</v>
      </c>
      <c r="S24" s="49"/>
      <c r="T24" s="57" t="s">
        <v>86</v>
      </c>
      <c r="U24" s="73"/>
      <c r="V24" s="74"/>
    </row>
    <row r="25" spans="2:22" ht="71.25" customHeight="1" x14ac:dyDescent="0.25">
      <c r="B25" s="28" t="s">
        <v>69</v>
      </c>
      <c r="C25" s="26"/>
      <c r="D25" s="57" t="s">
        <v>66</v>
      </c>
      <c r="E25" s="58"/>
      <c r="F25" s="48" t="s">
        <v>72</v>
      </c>
      <c r="G25" s="49"/>
      <c r="H25" s="27" t="s">
        <v>74</v>
      </c>
      <c r="I25" s="27" t="s">
        <v>81</v>
      </c>
      <c r="J25" s="27" t="s">
        <v>82</v>
      </c>
      <c r="K25" s="27" t="s">
        <v>82</v>
      </c>
      <c r="L25" s="27" t="s">
        <v>82</v>
      </c>
      <c r="M25" s="59" t="s">
        <v>82</v>
      </c>
      <c r="N25" s="59"/>
      <c r="O25" s="27" t="s">
        <v>83</v>
      </c>
      <c r="P25" s="48" t="s">
        <v>83</v>
      </c>
      <c r="Q25" s="49"/>
      <c r="R25" s="48" t="s">
        <v>82</v>
      </c>
      <c r="S25" s="49"/>
      <c r="T25" s="59" t="s">
        <v>82</v>
      </c>
      <c r="U25" s="59"/>
      <c r="V25" s="59"/>
    </row>
    <row r="26" spans="2:22" ht="23.25" customHeight="1" x14ac:dyDescent="0.25">
      <c r="B26" s="1"/>
      <c r="C26" s="61"/>
      <c r="D26" s="61"/>
      <c r="E26" s="61"/>
      <c r="F26" s="1"/>
      <c r="G26" s="61"/>
      <c r="H26" s="61"/>
      <c r="I26" s="1"/>
      <c r="J26" s="1"/>
      <c r="K26" s="1"/>
      <c r="L26" s="1"/>
      <c r="M26" s="1"/>
      <c r="N26" s="1"/>
      <c r="O26" s="1"/>
      <c r="P26" s="61"/>
      <c r="Q26" s="61"/>
      <c r="R26" s="61"/>
      <c r="S26" s="61"/>
      <c r="T26" s="1"/>
      <c r="U26" s="61"/>
      <c r="V26" s="61"/>
    </row>
    <row r="27" spans="2:22" ht="24" customHeight="1" x14ac:dyDescent="0.25">
      <c r="B27" s="79" t="s">
        <v>32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2:22" ht="15" customHeight="1" x14ac:dyDescent="0.25">
      <c r="B28" s="68"/>
      <c r="C28" s="68"/>
      <c r="D28" s="68"/>
      <c r="E28" s="68"/>
      <c r="F28" s="68"/>
      <c r="G28" s="68"/>
      <c r="H28" s="68"/>
      <c r="I28" s="68"/>
      <c r="J28" s="68"/>
      <c r="K28" s="11"/>
      <c r="L28" s="11"/>
      <c r="M28" s="11"/>
      <c r="N28" s="11"/>
      <c r="O28" s="11"/>
      <c r="P28" s="68"/>
      <c r="Q28" s="68"/>
      <c r="R28" s="68"/>
      <c r="S28" s="68"/>
      <c r="T28" s="68"/>
      <c r="U28" s="68"/>
      <c r="V28" s="68"/>
    </row>
    <row r="29" spans="2:22" ht="25.5" customHeight="1" x14ac:dyDescent="0.25">
      <c r="B29" s="80" t="s">
        <v>33</v>
      </c>
      <c r="C29" s="80"/>
      <c r="D29" s="80"/>
      <c r="E29" s="80"/>
      <c r="F29" s="80"/>
      <c r="G29" s="80"/>
      <c r="H29" s="80"/>
      <c r="I29" s="80"/>
      <c r="J29" s="80"/>
      <c r="K29" s="81" t="s">
        <v>18</v>
      </c>
      <c r="L29" s="81"/>
      <c r="M29" s="81"/>
      <c r="N29" s="81" t="s">
        <v>19</v>
      </c>
      <c r="O29" s="81"/>
      <c r="P29" s="80" t="s">
        <v>20</v>
      </c>
      <c r="Q29" s="80"/>
      <c r="R29" s="80" t="s">
        <v>15</v>
      </c>
      <c r="S29" s="80"/>
      <c r="T29" s="80"/>
      <c r="U29" s="80"/>
      <c r="V29" s="80"/>
    </row>
    <row r="30" spans="2:22" ht="60.75" customHeight="1" x14ac:dyDescent="0.25">
      <c r="B30" s="80"/>
      <c r="C30" s="80"/>
      <c r="D30" s="80"/>
      <c r="E30" s="80"/>
      <c r="F30" s="80"/>
      <c r="G30" s="80"/>
      <c r="H30" s="80"/>
      <c r="I30" s="80"/>
      <c r="J30" s="80"/>
      <c r="K30" s="20" t="s">
        <v>21</v>
      </c>
      <c r="L30" s="20" t="s">
        <v>22</v>
      </c>
      <c r="M30" s="20" t="s">
        <v>23</v>
      </c>
      <c r="N30" s="20" t="s">
        <v>24</v>
      </c>
      <c r="O30" s="20" t="s">
        <v>25</v>
      </c>
      <c r="P30" s="80"/>
      <c r="Q30" s="80"/>
      <c r="R30" s="80"/>
      <c r="S30" s="80"/>
      <c r="T30" s="80"/>
      <c r="U30" s="80"/>
      <c r="V30" s="80"/>
    </row>
    <row r="31" spans="2:22" ht="18.75" customHeight="1" x14ac:dyDescent="0.25">
      <c r="B31" s="75">
        <v>1</v>
      </c>
      <c r="C31" s="75"/>
      <c r="D31" s="75"/>
      <c r="E31" s="75"/>
      <c r="F31" s="75"/>
      <c r="G31" s="75"/>
      <c r="H31" s="75"/>
      <c r="I31" s="75"/>
      <c r="J31" s="75"/>
      <c r="K31" s="21">
        <v>2</v>
      </c>
      <c r="L31" s="21">
        <v>3</v>
      </c>
      <c r="M31" s="21">
        <v>4</v>
      </c>
      <c r="N31" s="21">
        <v>5</v>
      </c>
      <c r="O31" s="21">
        <v>6</v>
      </c>
      <c r="P31" s="75">
        <v>7</v>
      </c>
      <c r="Q31" s="75"/>
      <c r="R31" s="75">
        <v>8</v>
      </c>
      <c r="S31" s="75"/>
      <c r="T31" s="75"/>
      <c r="U31" s="75"/>
      <c r="V31" s="75"/>
    </row>
    <row r="32" spans="2:22" s="19" customFormat="1" ht="58.5" customHeight="1" x14ac:dyDescent="0.35">
      <c r="B32" s="76" t="s">
        <v>36</v>
      </c>
      <c r="C32" s="76"/>
      <c r="D32" s="76"/>
      <c r="E32" s="76"/>
      <c r="F32" s="76"/>
      <c r="G32" s="76"/>
      <c r="H32" s="76"/>
      <c r="I32" s="76"/>
      <c r="J32" s="76"/>
      <c r="K32" s="25">
        <f>K33+K34+K35</f>
        <v>7593969.0999999987</v>
      </c>
      <c r="L32" s="25">
        <f>L33+L34+L35</f>
        <v>11478292.800000001</v>
      </c>
      <c r="M32" s="25">
        <f>M33+M34+M35</f>
        <v>11478292.800000001</v>
      </c>
      <c r="N32" s="25">
        <f>N33+N34+N35</f>
        <v>7879158.3000000007</v>
      </c>
      <c r="O32" s="25">
        <f>O33+O34+O35</f>
        <v>748560.69999999984</v>
      </c>
      <c r="P32" s="77">
        <f>O32/L32*100</f>
        <v>6.5215334113100845</v>
      </c>
      <c r="Q32" s="77"/>
      <c r="R32" s="78"/>
      <c r="S32" s="78"/>
      <c r="T32" s="78"/>
      <c r="U32" s="78"/>
      <c r="V32" s="78"/>
    </row>
    <row r="33" spans="2:22" s="19" customFormat="1" ht="24.95" customHeight="1" x14ac:dyDescent="0.35">
      <c r="B33" s="78" t="s">
        <v>26</v>
      </c>
      <c r="C33" s="78"/>
      <c r="D33" s="78"/>
      <c r="E33" s="78"/>
      <c r="F33" s="78"/>
      <c r="G33" s="78"/>
      <c r="H33" s="78"/>
      <c r="I33" s="78"/>
      <c r="J33" s="78"/>
      <c r="K33" s="25">
        <v>0</v>
      </c>
      <c r="L33" s="25">
        <f>L55</f>
        <v>0</v>
      </c>
      <c r="M33" s="25">
        <f>M55</f>
        <v>0</v>
      </c>
      <c r="N33" s="25">
        <f>N55</f>
        <v>0</v>
      </c>
      <c r="O33" s="25">
        <f>O55</f>
        <v>0</v>
      </c>
      <c r="P33" s="77">
        <v>0</v>
      </c>
      <c r="Q33" s="77"/>
      <c r="R33" s="78"/>
      <c r="S33" s="78"/>
      <c r="T33" s="78"/>
      <c r="U33" s="78"/>
      <c r="V33" s="78"/>
    </row>
    <row r="34" spans="2:22" s="19" customFormat="1" ht="24.95" customHeight="1" x14ac:dyDescent="0.35">
      <c r="B34" s="78" t="s">
        <v>27</v>
      </c>
      <c r="C34" s="78"/>
      <c r="D34" s="78"/>
      <c r="E34" s="78"/>
      <c r="F34" s="78"/>
      <c r="G34" s="78"/>
      <c r="H34" s="78"/>
      <c r="I34" s="78"/>
      <c r="J34" s="78"/>
      <c r="K34" s="25">
        <f>K37+K40+K45+K50+K56+K59+K64</f>
        <v>707843.8</v>
      </c>
      <c r="L34" s="25">
        <f>L37+L40+L45+L50+L56+L59+L64</f>
        <v>3737748.8</v>
      </c>
      <c r="M34" s="25">
        <f>M37+M40+M45+M50+M56+M59+M64</f>
        <v>3737748.8</v>
      </c>
      <c r="N34" s="25">
        <f>N37+N40+N45+N50+N56+N59+N64</f>
        <v>3446156.9</v>
      </c>
      <c r="O34" s="25">
        <f>O37+O40+O45+O50+O56+O59+O64</f>
        <v>37414.9</v>
      </c>
      <c r="P34" s="77">
        <f>O34/L34*100</f>
        <v>1.0010009233365282</v>
      </c>
      <c r="Q34" s="77"/>
      <c r="R34" s="78"/>
      <c r="S34" s="78"/>
      <c r="T34" s="78"/>
      <c r="U34" s="78"/>
      <c r="V34" s="78"/>
    </row>
    <row r="35" spans="2:22" s="19" customFormat="1" ht="24.95" customHeight="1" x14ac:dyDescent="0.35">
      <c r="B35" s="78" t="s">
        <v>28</v>
      </c>
      <c r="C35" s="78"/>
      <c r="D35" s="78"/>
      <c r="E35" s="78"/>
      <c r="F35" s="78"/>
      <c r="G35" s="78"/>
      <c r="H35" s="78"/>
      <c r="I35" s="78"/>
      <c r="J35" s="78"/>
      <c r="K35" s="25">
        <f>K38+K41+K43+K46+K48+K51+K53+K57+K60+K62+K65+K67+K69+K71+K73+K75+K77</f>
        <v>6886125.2999999989</v>
      </c>
      <c r="L35" s="25">
        <f>L38+L41+L43+L46+L48+L51+L53+L57+L60+L62+L65+L67+L69+L71+L73+L75+L77</f>
        <v>7740544</v>
      </c>
      <c r="M35" s="25">
        <f>M38+M41+M43+M46+M48+M51+M53+M57+M60+M62+M65+M67+M69+M71+M73+M75+M77</f>
        <v>7740544</v>
      </c>
      <c r="N35" s="25">
        <f>N38+N41+N43+N46+N48+N51+N53+N57+N60+N62+N65+N67+N69+N71+N73+N75+N77</f>
        <v>4433001.4000000004</v>
      </c>
      <c r="O35" s="25">
        <f>O38+O41+O43+O46+O48+O51+O53+O57+O60+O62+O65+O67+O69+O71+O73+O75+O77</f>
        <v>711145.79999999981</v>
      </c>
      <c r="P35" s="77">
        <f>O35/L35*100</f>
        <v>9.1872845112694907</v>
      </c>
      <c r="Q35" s="77"/>
      <c r="R35" s="78"/>
      <c r="S35" s="78"/>
      <c r="T35" s="78"/>
      <c r="U35" s="78"/>
      <c r="V35" s="78"/>
    </row>
    <row r="36" spans="2:22" s="19" customFormat="1" ht="81.75" customHeight="1" x14ac:dyDescent="0.35">
      <c r="B36" s="76" t="s">
        <v>35</v>
      </c>
      <c r="C36" s="76"/>
      <c r="D36" s="76"/>
      <c r="E36" s="76"/>
      <c r="F36" s="76"/>
      <c r="G36" s="76"/>
      <c r="H36" s="76"/>
      <c r="I36" s="76"/>
      <c r="J36" s="76"/>
      <c r="K36" s="25">
        <f>K37+K38</f>
        <v>294025</v>
      </c>
      <c r="L36" s="25">
        <f>L38</f>
        <v>82311.899999999994</v>
      </c>
      <c r="M36" s="25">
        <f>M38</f>
        <v>82311.899999999994</v>
      </c>
      <c r="N36" s="25">
        <v>0</v>
      </c>
      <c r="O36" s="25">
        <f>O38</f>
        <v>0</v>
      </c>
      <c r="P36" s="77">
        <f>O36/L36*100</f>
        <v>0</v>
      </c>
      <c r="Q36" s="77"/>
      <c r="R36" s="78"/>
      <c r="S36" s="78"/>
      <c r="T36" s="78"/>
      <c r="U36" s="78"/>
      <c r="V36" s="78"/>
    </row>
    <row r="37" spans="2:22" s="19" customFormat="1" ht="24.75" customHeight="1" x14ac:dyDescent="0.35">
      <c r="B37" s="35" t="s">
        <v>27</v>
      </c>
      <c r="C37" s="36"/>
      <c r="D37" s="36"/>
      <c r="E37" s="36"/>
      <c r="F37" s="36"/>
      <c r="G37" s="36"/>
      <c r="H37" s="36"/>
      <c r="I37" s="36"/>
      <c r="J37" s="37"/>
      <c r="K37" s="25">
        <v>194678.9</v>
      </c>
      <c r="L37" s="25">
        <v>0</v>
      </c>
      <c r="M37" s="25">
        <v>0</v>
      </c>
      <c r="N37" s="25">
        <v>0</v>
      </c>
      <c r="O37" s="25">
        <v>0</v>
      </c>
      <c r="P37" s="85">
        <v>0</v>
      </c>
      <c r="Q37" s="86"/>
      <c r="R37" s="82"/>
      <c r="S37" s="83"/>
      <c r="T37" s="83"/>
      <c r="U37" s="83"/>
      <c r="V37" s="84"/>
    </row>
    <row r="38" spans="2:22" s="19" customFormat="1" ht="24.95" customHeight="1" x14ac:dyDescent="0.35">
      <c r="B38" s="78" t="s">
        <v>28</v>
      </c>
      <c r="C38" s="78"/>
      <c r="D38" s="78"/>
      <c r="E38" s="78"/>
      <c r="F38" s="78"/>
      <c r="G38" s="78"/>
      <c r="H38" s="78"/>
      <c r="I38" s="78"/>
      <c r="J38" s="78"/>
      <c r="K38" s="25">
        <v>99346.1</v>
      </c>
      <c r="L38" s="25">
        <v>82311.899999999994</v>
      </c>
      <c r="M38" s="25">
        <v>82311.899999999994</v>
      </c>
      <c r="N38" s="25">
        <v>0</v>
      </c>
      <c r="O38" s="25">
        <v>0</v>
      </c>
      <c r="P38" s="77">
        <f>O38/L38*100</f>
        <v>0</v>
      </c>
      <c r="Q38" s="77"/>
      <c r="R38" s="78"/>
      <c r="S38" s="78"/>
      <c r="T38" s="78"/>
      <c r="U38" s="78"/>
      <c r="V38" s="78"/>
    </row>
    <row r="39" spans="2:22" s="19" customFormat="1" ht="66" customHeight="1" x14ac:dyDescent="0.35">
      <c r="B39" s="76" t="s">
        <v>37</v>
      </c>
      <c r="C39" s="76"/>
      <c r="D39" s="76"/>
      <c r="E39" s="76"/>
      <c r="F39" s="76"/>
      <c r="G39" s="76"/>
      <c r="H39" s="76"/>
      <c r="I39" s="76"/>
      <c r="J39" s="76"/>
      <c r="K39" s="25">
        <f>K40+K41</f>
        <v>446724.3</v>
      </c>
      <c r="L39" s="25">
        <f>L40+L41</f>
        <v>3468395.4</v>
      </c>
      <c r="M39" s="25">
        <f>M40+M41</f>
        <v>3468395.4</v>
      </c>
      <c r="N39" s="25">
        <f>N40+N41</f>
        <v>3402781.3</v>
      </c>
      <c r="O39" s="25">
        <f>O40+O41</f>
        <v>20115.8</v>
      </c>
      <c r="P39" s="77">
        <f>O39/L39*100</f>
        <v>0.57997424399767106</v>
      </c>
      <c r="Q39" s="77"/>
      <c r="R39" s="78"/>
      <c r="S39" s="78"/>
      <c r="T39" s="78"/>
      <c r="U39" s="78"/>
      <c r="V39" s="78"/>
    </row>
    <row r="40" spans="2:22" s="19" customFormat="1" ht="24.95" customHeight="1" x14ac:dyDescent="0.35">
      <c r="B40" s="35" t="s">
        <v>27</v>
      </c>
      <c r="C40" s="36"/>
      <c r="D40" s="36"/>
      <c r="E40" s="36"/>
      <c r="F40" s="36"/>
      <c r="G40" s="36"/>
      <c r="H40" s="36"/>
      <c r="I40" s="36"/>
      <c r="J40" s="37"/>
      <c r="K40" s="25">
        <v>442257</v>
      </c>
      <c r="L40" s="25">
        <v>3443796.6</v>
      </c>
      <c r="M40" s="25">
        <v>3443796.6</v>
      </c>
      <c r="N40" s="25">
        <v>3378838.8</v>
      </c>
      <c r="O40" s="25">
        <v>0</v>
      </c>
      <c r="P40" s="85">
        <f t="shared" ref="P40:P41" si="0">O40/L40*100</f>
        <v>0</v>
      </c>
      <c r="Q40" s="86"/>
      <c r="R40" s="82"/>
      <c r="S40" s="83"/>
      <c r="T40" s="83"/>
      <c r="U40" s="83"/>
      <c r="V40" s="84"/>
    </row>
    <row r="41" spans="2:22" s="19" customFormat="1" ht="24.95" customHeight="1" x14ac:dyDescent="0.35">
      <c r="B41" s="35" t="s">
        <v>28</v>
      </c>
      <c r="C41" s="36"/>
      <c r="D41" s="36"/>
      <c r="E41" s="36"/>
      <c r="F41" s="36"/>
      <c r="G41" s="36"/>
      <c r="H41" s="36"/>
      <c r="I41" s="36"/>
      <c r="J41" s="37"/>
      <c r="K41" s="25">
        <v>4467.3</v>
      </c>
      <c r="L41" s="25">
        <v>24598.799999999999</v>
      </c>
      <c r="M41" s="25">
        <v>24598.799999999999</v>
      </c>
      <c r="N41" s="25">
        <v>23942.5</v>
      </c>
      <c r="O41" s="25">
        <v>20115.8</v>
      </c>
      <c r="P41" s="85">
        <f t="shared" si="0"/>
        <v>81.775533765874755</v>
      </c>
      <c r="Q41" s="86"/>
      <c r="R41" s="82"/>
      <c r="S41" s="83"/>
      <c r="T41" s="83"/>
      <c r="U41" s="83"/>
      <c r="V41" s="84"/>
    </row>
    <row r="42" spans="2:22" s="19" customFormat="1" ht="24.95" customHeight="1" x14ac:dyDescent="0.35">
      <c r="B42" s="38" t="s">
        <v>38</v>
      </c>
      <c r="C42" s="39"/>
      <c r="D42" s="39"/>
      <c r="E42" s="39"/>
      <c r="F42" s="39"/>
      <c r="G42" s="39"/>
      <c r="H42" s="39"/>
      <c r="I42" s="39"/>
      <c r="J42" s="40"/>
      <c r="K42" s="25">
        <v>1312018.1000000001</v>
      </c>
      <c r="L42" s="25">
        <f>L43</f>
        <v>1230130.3999999999</v>
      </c>
      <c r="M42" s="25">
        <f>M43</f>
        <v>1230130.3999999999</v>
      </c>
      <c r="N42" s="25">
        <f>N43</f>
        <v>1230130.3</v>
      </c>
      <c r="O42" s="25">
        <f>O43</f>
        <v>63226.9</v>
      </c>
      <c r="P42" s="85">
        <f>O42/L42*100</f>
        <v>5.1398534659414974</v>
      </c>
      <c r="Q42" s="86"/>
      <c r="R42" s="82"/>
      <c r="S42" s="83"/>
      <c r="T42" s="83"/>
      <c r="U42" s="83"/>
      <c r="V42" s="84"/>
    </row>
    <row r="43" spans="2:22" s="19" customFormat="1" ht="24.95" customHeight="1" x14ac:dyDescent="0.35">
      <c r="B43" s="35" t="s">
        <v>28</v>
      </c>
      <c r="C43" s="36"/>
      <c r="D43" s="36"/>
      <c r="E43" s="36"/>
      <c r="F43" s="36"/>
      <c r="G43" s="36"/>
      <c r="H43" s="36"/>
      <c r="I43" s="36"/>
      <c r="J43" s="37"/>
      <c r="K43" s="25">
        <v>1312018.1000000001</v>
      </c>
      <c r="L43" s="25">
        <v>1230130.3999999999</v>
      </c>
      <c r="M43" s="25">
        <v>1230130.3999999999</v>
      </c>
      <c r="N43" s="25">
        <v>1230130.3</v>
      </c>
      <c r="O43" s="25">
        <v>63226.9</v>
      </c>
      <c r="P43" s="85">
        <f>O43/L43*100</f>
        <v>5.1398534659414974</v>
      </c>
      <c r="Q43" s="86"/>
      <c r="R43" s="82"/>
      <c r="S43" s="83"/>
      <c r="T43" s="83"/>
      <c r="U43" s="83"/>
      <c r="V43" s="84"/>
    </row>
    <row r="44" spans="2:22" s="19" customFormat="1" ht="39" customHeight="1" x14ac:dyDescent="0.35">
      <c r="B44" s="38" t="s">
        <v>39</v>
      </c>
      <c r="C44" s="39"/>
      <c r="D44" s="39"/>
      <c r="E44" s="39"/>
      <c r="F44" s="39"/>
      <c r="G44" s="39"/>
      <c r="H44" s="39"/>
      <c r="I44" s="39"/>
      <c r="J44" s="40"/>
      <c r="K44" s="25">
        <f>K45+K46</f>
        <v>109792.79999999999</v>
      </c>
      <c r="L44" s="25">
        <f>L45+L46</f>
        <v>25644.1</v>
      </c>
      <c r="M44" s="25">
        <f>M45+M46</f>
        <v>25644.1</v>
      </c>
      <c r="N44" s="25">
        <f>N45+N46</f>
        <v>25644.1</v>
      </c>
      <c r="O44" s="25">
        <f>O45+O46</f>
        <v>0</v>
      </c>
      <c r="P44" s="85">
        <f>O44/L44*100</f>
        <v>0</v>
      </c>
      <c r="Q44" s="86"/>
      <c r="R44" s="82"/>
      <c r="S44" s="83"/>
      <c r="T44" s="83"/>
      <c r="U44" s="83"/>
      <c r="V44" s="84"/>
    </row>
    <row r="45" spans="2:22" s="19" customFormat="1" ht="24.95" customHeight="1" x14ac:dyDescent="0.35">
      <c r="B45" s="35" t="s">
        <v>27</v>
      </c>
      <c r="C45" s="36"/>
      <c r="D45" s="36"/>
      <c r="E45" s="36"/>
      <c r="F45" s="36"/>
      <c r="G45" s="36"/>
      <c r="H45" s="36"/>
      <c r="I45" s="36"/>
      <c r="J45" s="37"/>
      <c r="K45" s="25">
        <v>70907.899999999994</v>
      </c>
      <c r="L45" s="25">
        <v>25644.1</v>
      </c>
      <c r="M45" s="25">
        <v>25644.1</v>
      </c>
      <c r="N45" s="25">
        <v>25644.1</v>
      </c>
      <c r="O45" s="25">
        <v>0</v>
      </c>
      <c r="P45" s="85">
        <f t="shared" ref="P45" si="1">O45/L45*100</f>
        <v>0</v>
      </c>
      <c r="Q45" s="86"/>
      <c r="R45" s="82"/>
      <c r="S45" s="83"/>
      <c r="T45" s="83"/>
      <c r="U45" s="83"/>
      <c r="V45" s="84"/>
    </row>
    <row r="46" spans="2:22" s="19" customFormat="1" ht="24.95" customHeight="1" x14ac:dyDescent="0.35">
      <c r="B46" s="35" t="s">
        <v>28</v>
      </c>
      <c r="C46" s="36"/>
      <c r="D46" s="36"/>
      <c r="E46" s="36"/>
      <c r="F46" s="36"/>
      <c r="G46" s="36"/>
      <c r="H46" s="36"/>
      <c r="I46" s="36"/>
      <c r="J46" s="37"/>
      <c r="K46" s="25">
        <v>38884.9</v>
      </c>
      <c r="L46" s="25">
        <v>0</v>
      </c>
      <c r="M46" s="25">
        <v>0</v>
      </c>
      <c r="N46" s="25">
        <v>0</v>
      </c>
      <c r="O46" s="25">
        <v>0</v>
      </c>
      <c r="P46" s="85">
        <v>0</v>
      </c>
      <c r="Q46" s="86"/>
      <c r="R46" s="82"/>
      <c r="S46" s="83"/>
      <c r="T46" s="83"/>
      <c r="U46" s="83"/>
      <c r="V46" s="84"/>
    </row>
    <row r="47" spans="2:22" s="19" customFormat="1" ht="26.25" customHeight="1" x14ac:dyDescent="0.35">
      <c r="B47" s="38" t="s">
        <v>40</v>
      </c>
      <c r="C47" s="39"/>
      <c r="D47" s="39"/>
      <c r="E47" s="39"/>
      <c r="F47" s="39"/>
      <c r="G47" s="39"/>
      <c r="H47" s="39"/>
      <c r="I47" s="39"/>
      <c r="J47" s="40"/>
      <c r="K47" s="25">
        <v>2900</v>
      </c>
      <c r="L47" s="25">
        <v>2900</v>
      </c>
      <c r="M47" s="25">
        <v>2900</v>
      </c>
      <c r="N47" s="25">
        <v>2900</v>
      </c>
      <c r="O47" s="25">
        <v>2900</v>
      </c>
      <c r="P47" s="85">
        <f>O47/L47*100</f>
        <v>100</v>
      </c>
      <c r="Q47" s="86"/>
      <c r="R47" s="82"/>
      <c r="S47" s="83"/>
      <c r="T47" s="83"/>
      <c r="U47" s="83"/>
      <c r="V47" s="84"/>
    </row>
    <row r="48" spans="2:22" s="19" customFormat="1" ht="24.95" customHeight="1" x14ac:dyDescent="0.35">
      <c r="B48" s="35" t="s">
        <v>28</v>
      </c>
      <c r="C48" s="36"/>
      <c r="D48" s="36"/>
      <c r="E48" s="36"/>
      <c r="F48" s="36"/>
      <c r="G48" s="36"/>
      <c r="H48" s="36"/>
      <c r="I48" s="36"/>
      <c r="J48" s="37"/>
      <c r="K48" s="25">
        <v>2900</v>
      </c>
      <c r="L48" s="25">
        <v>2900</v>
      </c>
      <c r="M48" s="25">
        <v>2900</v>
      </c>
      <c r="N48" s="25">
        <v>2900</v>
      </c>
      <c r="O48" s="25">
        <v>2900</v>
      </c>
      <c r="P48" s="85">
        <f>O48/L48*100</f>
        <v>100</v>
      </c>
      <c r="Q48" s="86"/>
      <c r="R48" s="82"/>
      <c r="S48" s="83"/>
      <c r="T48" s="83"/>
      <c r="U48" s="83"/>
      <c r="V48" s="84"/>
    </row>
    <row r="49" spans="2:22" s="19" customFormat="1" ht="60" customHeight="1" x14ac:dyDescent="0.35">
      <c r="B49" s="38" t="s">
        <v>41</v>
      </c>
      <c r="C49" s="39"/>
      <c r="D49" s="39"/>
      <c r="E49" s="39"/>
      <c r="F49" s="39"/>
      <c r="G49" s="39"/>
      <c r="H49" s="39"/>
      <c r="I49" s="39"/>
      <c r="J49" s="40"/>
      <c r="K49" s="25">
        <v>0</v>
      </c>
      <c r="L49" s="25">
        <f>L50+L51</f>
        <v>120</v>
      </c>
      <c r="M49" s="25">
        <f>M50+M51</f>
        <v>120</v>
      </c>
      <c r="N49" s="25">
        <v>120</v>
      </c>
      <c r="O49" s="25">
        <f>O50+O51</f>
        <v>0</v>
      </c>
      <c r="P49" s="85">
        <f>O49/L49*100</f>
        <v>0</v>
      </c>
      <c r="Q49" s="86"/>
      <c r="R49" s="82"/>
      <c r="S49" s="83"/>
      <c r="T49" s="83"/>
      <c r="U49" s="83"/>
      <c r="V49" s="84"/>
    </row>
    <row r="50" spans="2:22" s="19" customFormat="1" ht="24.95" customHeight="1" x14ac:dyDescent="0.35">
      <c r="B50" s="35" t="s">
        <v>27</v>
      </c>
      <c r="C50" s="36"/>
      <c r="D50" s="36"/>
      <c r="E50" s="36"/>
      <c r="F50" s="36"/>
      <c r="G50" s="36"/>
      <c r="H50" s="36"/>
      <c r="I50" s="36"/>
      <c r="J50" s="37"/>
      <c r="K50" s="25">
        <v>0</v>
      </c>
      <c r="L50" s="25">
        <v>111</v>
      </c>
      <c r="M50" s="25">
        <v>111</v>
      </c>
      <c r="N50" s="25">
        <v>111</v>
      </c>
      <c r="O50" s="25">
        <v>0</v>
      </c>
      <c r="P50" s="85">
        <f t="shared" ref="P50:P51" si="2">O50/L50*100</f>
        <v>0</v>
      </c>
      <c r="Q50" s="86"/>
      <c r="R50" s="82"/>
      <c r="S50" s="83"/>
      <c r="T50" s="83"/>
      <c r="U50" s="83"/>
      <c r="V50" s="84"/>
    </row>
    <row r="51" spans="2:22" s="19" customFormat="1" ht="24.95" customHeight="1" x14ac:dyDescent="0.35">
      <c r="B51" s="35" t="s">
        <v>28</v>
      </c>
      <c r="C51" s="36"/>
      <c r="D51" s="36"/>
      <c r="E51" s="36"/>
      <c r="F51" s="36"/>
      <c r="G51" s="36"/>
      <c r="H51" s="36"/>
      <c r="I51" s="36"/>
      <c r="J51" s="37"/>
      <c r="K51" s="25">
        <v>0</v>
      </c>
      <c r="L51" s="25">
        <v>9</v>
      </c>
      <c r="M51" s="25">
        <v>9</v>
      </c>
      <c r="N51" s="25">
        <v>9</v>
      </c>
      <c r="O51" s="25">
        <v>0</v>
      </c>
      <c r="P51" s="85">
        <f t="shared" si="2"/>
        <v>0</v>
      </c>
      <c r="Q51" s="86"/>
      <c r="R51" s="82"/>
      <c r="S51" s="83"/>
      <c r="T51" s="83"/>
      <c r="U51" s="83"/>
      <c r="V51" s="84"/>
    </row>
    <row r="52" spans="2:22" s="19" customFormat="1" ht="59.25" customHeight="1" x14ac:dyDescent="0.35">
      <c r="B52" s="38" t="s">
        <v>42</v>
      </c>
      <c r="C52" s="39"/>
      <c r="D52" s="39"/>
      <c r="E52" s="39"/>
      <c r="F52" s="39"/>
      <c r="G52" s="39"/>
      <c r="H52" s="39"/>
      <c r="I52" s="39"/>
      <c r="J52" s="40"/>
      <c r="K52" s="25">
        <v>0</v>
      </c>
      <c r="L52" s="25">
        <f>L53</f>
        <v>207109.4</v>
      </c>
      <c r="M52" s="25">
        <f>M53</f>
        <v>207109.4</v>
      </c>
      <c r="N52" s="25">
        <f>N53</f>
        <v>74524.3</v>
      </c>
      <c r="O52" s="25">
        <f>O53</f>
        <v>66043.100000000006</v>
      </c>
      <c r="P52" s="85">
        <f>O52/L52*100</f>
        <v>31.888026328114517</v>
      </c>
      <c r="Q52" s="86"/>
      <c r="R52" s="82"/>
      <c r="S52" s="83"/>
      <c r="T52" s="83"/>
      <c r="U52" s="83"/>
      <c r="V52" s="84"/>
    </row>
    <row r="53" spans="2:22" s="19" customFormat="1" ht="24.95" customHeight="1" x14ac:dyDescent="0.35">
      <c r="B53" s="35" t="s">
        <v>28</v>
      </c>
      <c r="C53" s="36"/>
      <c r="D53" s="36"/>
      <c r="E53" s="36"/>
      <c r="F53" s="36"/>
      <c r="G53" s="36"/>
      <c r="H53" s="36"/>
      <c r="I53" s="36"/>
      <c r="J53" s="37"/>
      <c r="K53" s="25">
        <v>0</v>
      </c>
      <c r="L53" s="25">
        <v>207109.4</v>
      </c>
      <c r="M53" s="25">
        <v>207109.4</v>
      </c>
      <c r="N53" s="25">
        <v>74524.3</v>
      </c>
      <c r="O53" s="25">
        <v>66043.100000000006</v>
      </c>
      <c r="P53" s="85">
        <f>O53/L53*100</f>
        <v>31.888026328114517</v>
      </c>
      <c r="Q53" s="86"/>
      <c r="R53" s="82"/>
      <c r="S53" s="83"/>
      <c r="T53" s="83"/>
      <c r="U53" s="83"/>
      <c r="V53" s="84"/>
    </row>
    <row r="54" spans="2:22" s="19" customFormat="1" ht="68.25" customHeight="1" x14ac:dyDescent="0.35">
      <c r="B54" s="38" t="s">
        <v>43</v>
      </c>
      <c r="C54" s="39"/>
      <c r="D54" s="39"/>
      <c r="E54" s="39"/>
      <c r="F54" s="39"/>
      <c r="G54" s="39"/>
      <c r="H54" s="39"/>
      <c r="I54" s="39"/>
      <c r="J54" s="40"/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85">
        <v>0</v>
      </c>
      <c r="Q54" s="86"/>
      <c r="R54" s="87" t="s">
        <v>53</v>
      </c>
      <c r="S54" s="88"/>
      <c r="T54" s="88"/>
      <c r="U54" s="88"/>
      <c r="V54" s="89"/>
    </row>
    <row r="55" spans="2:22" s="19" customFormat="1" ht="24.95" customHeight="1" x14ac:dyDescent="0.35">
      <c r="B55" s="35" t="s">
        <v>26</v>
      </c>
      <c r="C55" s="36"/>
      <c r="D55" s="36"/>
      <c r="E55" s="36"/>
      <c r="F55" s="36"/>
      <c r="G55" s="36"/>
      <c r="H55" s="36"/>
      <c r="I55" s="36"/>
      <c r="J55" s="37"/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85">
        <v>0</v>
      </c>
      <c r="Q55" s="86"/>
      <c r="R55" s="90"/>
      <c r="S55" s="91"/>
      <c r="T55" s="91"/>
      <c r="U55" s="91"/>
      <c r="V55" s="92"/>
    </row>
    <row r="56" spans="2:22" s="19" customFormat="1" ht="24.95" customHeight="1" x14ac:dyDescent="0.35">
      <c r="B56" s="35" t="s">
        <v>27</v>
      </c>
      <c r="C56" s="36"/>
      <c r="D56" s="36"/>
      <c r="E56" s="36"/>
      <c r="F56" s="36"/>
      <c r="G56" s="36"/>
      <c r="H56" s="36"/>
      <c r="I56" s="36"/>
      <c r="J56" s="37"/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85">
        <v>0</v>
      </c>
      <c r="Q56" s="86"/>
      <c r="R56" s="90"/>
      <c r="S56" s="91"/>
      <c r="T56" s="91"/>
      <c r="U56" s="91"/>
      <c r="V56" s="92"/>
    </row>
    <row r="57" spans="2:22" s="19" customFormat="1" ht="24.95" customHeight="1" x14ac:dyDescent="0.35">
      <c r="B57" s="35" t="s">
        <v>28</v>
      </c>
      <c r="C57" s="36"/>
      <c r="D57" s="36"/>
      <c r="E57" s="36"/>
      <c r="F57" s="36"/>
      <c r="G57" s="36"/>
      <c r="H57" s="36"/>
      <c r="I57" s="36"/>
      <c r="J57" s="37"/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85">
        <v>0</v>
      </c>
      <c r="Q57" s="86"/>
      <c r="R57" s="93"/>
      <c r="S57" s="94"/>
      <c r="T57" s="94"/>
      <c r="U57" s="94"/>
      <c r="V57" s="95"/>
    </row>
    <row r="58" spans="2:22" s="19" customFormat="1" ht="67.5" customHeight="1" x14ac:dyDescent="0.35">
      <c r="B58" s="38" t="s">
        <v>44</v>
      </c>
      <c r="C58" s="39"/>
      <c r="D58" s="39"/>
      <c r="E58" s="39"/>
      <c r="F58" s="39"/>
      <c r="G58" s="39"/>
      <c r="H58" s="39"/>
      <c r="I58" s="39"/>
      <c r="J58" s="40"/>
      <c r="K58" s="25">
        <v>0</v>
      </c>
      <c r="L58" s="25">
        <f>L59+L60</f>
        <v>356537.8</v>
      </c>
      <c r="M58" s="25">
        <f>M59+M60</f>
        <v>356537.8</v>
      </c>
      <c r="N58" s="25">
        <f>N59+N60</f>
        <v>62594.9</v>
      </c>
      <c r="O58" s="25">
        <f>O59+O60</f>
        <v>56347.7</v>
      </c>
      <c r="P58" s="85">
        <f>O58/L58*100</f>
        <v>15.804130726110948</v>
      </c>
      <c r="Q58" s="86"/>
      <c r="R58" s="82"/>
      <c r="S58" s="83"/>
      <c r="T58" s="83"/>
      <c r="U58" s="83"/>
      <c r="V58" s="84"/>
    </row>
    <row r="59" spans="2:22" s="19" customFormat="1" ht="22.5" customHeight="1" x14ac:dyDescent="0.35">
      <c r="B59" s="35" t="s">
        <v>27</v>
      </c>
      <c r="C59" s="36"/>
      <c r="D59" s="36"/>
      <c r="E59" s="36"/>
      <c r="F59" s="36"/>
      <c r="G59" s="36"/>
      <c r="H59" s="36"/>
      <c r="I59" s="36"/>
      <c r="J59" s="37"/>
      <c r="K59" s="25">
        <v>0</v>
      </c>
      <c r="L59" s="25">
        <v>266865.3</v>
      </c>
      <c r="M59" s="25">
        <v>266865.3</v>
      </c>
      <c r="N59" s="25">
        <v>41563</v>
      </c>
      <c r="O59" s="25">
        <v>37414.9</v>
      </c>
      <c r="P59" s="85">
        <f t="shared" ref="P59:P60" si="3">O59/L59*100</f>
        <v>14.020144245055466</v>
      </c>
      <c r="Q59" s="86"/>
      <c r="R59" s="82"/>
      <c r="S59" s="83"/>
      <c r="T59" s="83"/>
      <c r="U59" s="83"/>
      <c r="V59" s="84"/>
    </row>
    <row r="60" spans="2:22" s="19" customFormat="1" ht="24.75" customHeight="1" x14ac:dyDescent="0.35">
      <c r="B60" s="35" t="s">
        <v>28</v>
      </c>
      <c r="C60" s="36"/>
      <c r="D60" s="36"/>
      <c r="E60" s="36"/>
      <c r="F60" s="36"/>
      <c r="G60" s="36"/>
      <c r="H60" s="36"/>
      <c r="I60" s="36"/>
      <c r="J60" s="37"/>
      <c r="K60" s="25">
        <v>0</v>
      </c>
      <c r="L60" s="25">
        <v>89672.5</v>
      </c>
      <c r="M60" s="25">
        <v>89672.5</v>
      </c>
      <c r="N60" s="25">
        <v>21031.9</v>
      </c>
      <c r="O60" s="25">
        <v>18932.8</v>
      </c>
      <c r="P60" s="85">
        <f t="shared" si="3"/>
        <v>21.113273300064122</v>
      </c>
      <c r="Q60" s="86"/>
      <c r="R60" s="82"/>
      <c r="S60" s="83"/>
      <c r="T60" s="83"/>
      <c r="U60" s="83"/>
      <c r="V60" s="84"/>
    </row>
    <row r="61" spans="2:22" s="19" customFormat="1" ht="80.25" customHeight="1" x14ac:dyDescent="0.35">
      <c r="B61" s="38" t="s">
        <v>45</v>
      </c>
      <c r="C61" s="39"/>
      <c r="D61" s="39"/>
      <c r="E61" s="39"/>
      <c r="F61" s="39"/>
      <c r="G61" s="39"/>
      <c r="H61" s="39"/>
      <c r="I61" s="39"/>
      <c r="J61" s="40"/>
      <c r="K61" s="25">
        <f>K62</f>
        <v>156650.6</v>
      </c>
      <c r="L61" s="25">
        <f>L62</f>
        <v>135043.9</v>
      </c>
      <c r="M61" s="25">
        <f>M62</f>
        <v>135043.9</v>
      </c>
      <c r="N61" s="25">
        <f>N62</f>
        <v>47119.1</v>
      </c>
      <c r="O61" s="25">
        <f>O62</f>
        <v>24984.5</v>
      </c>
      <c r="P61" s="85">
        <f>O61/L61*100</f>
        <v>18.501020779168851</v>
      </c>
      <c r="Q61" s="86"/>
      <c r="R61" s="82"/>
      <c r="S61" s="83"/>
      <c r="T61" s="83"/>
      <c r="U61" s="83"/>
      <c r="V61" s="84"/>
    </row>
    <row r="62" spans="2:22" s="19" customFormat="1" ht="24.95" customHeight="1" x14ac:dyDescent="0.35">
      <c r="B62" s="35" t="s">
        <v>28</v>
      </c>
      <c r="C62" s="36"/>
      <c r="D62" s="36"/>
      <c r="E62" s="36"/>
      <c r="F62" s="36"/>
      <c r="G62" s="36"/>
      <c r="H62" s="36"/>
      <c r="I62" s="36"/>
      <c r="J62" s="37"/>
      <c r="K62" s="25">
        <v>156650.6</v>
      </c>
      <c r="L62" s="25">
        <v>135043.9</v>
      </c>
      <c r="M62" s="25">
        <v>135043.9</v>
      </c>
      <c r="N62" s="25">
        <v>47119.1</v>
      </c>
      <c r="O62" s="25">
        <v>24984.5</v>
      </c>
      <c r="P62" s="85">
        <f>O62/L62*100</f>
        <v>18.501020779168851</v>
      </c>
      <c r="Q62" s="86"/>
      <c r="R62" s="82"/>
      <c r="S62" s="83"/>
      <c r="T62" s="83"/>
      <c r="U62" s="83"/>
      <c r="V62" s="84"/>
    </row>
    <row r="63" spans="2:22" s="19" customFormat="1" ht="67.5" customHeight="1" x14ac:dyDescent="0.35">
      <c r="B63" s="38" t="s">
        <v>46</v>
      </c>
      <c r="C63" s="39"/>
      <c r="D63" s="39"/>
      <c r="E63" s="39"/>
      <c r="F63" s="39"/>
      <c r="G63" s="39"/>
      <c r="H63" s="39"/>
      <c r="I63" s="39"/>
      <c r="J63" s="40"/>
      <c r="K63" s="25">
        <f>K64+K65</f>
        <v>121286.2</v>
      </c>
      <c r="L63" s="25">
        <f>L64+L65</f>
        <v>194298.3</v>
      </c>
      <c r="M63" s="25">
        <f>M64+M65</f>
        <v>194298.3</v>
      </c>
      <c r="N63" s="25">
        <f>N64+N65</f>
        <v>113493.8</v>
      </c>
      <c r="O63" s="25">
        <f>O64+O65</f>
        <v>735.9</v>
      </c>
      <c r="P63" s="85">
        <f t="shared" ref="P63:P65" si="4">O63/L63*100</f>
        <v>0.37874752378173149</v>
      </c>
      <c r="Q63" s="86"/>
      <c r="R63" s="82"/>
      <c r="S63" s="83"/>
      <c r="T63" s="83"/>
      <c r="U63" s="83"/>
      <c r="V63" s="84"/>
    </row>
    <row r="64" spans="2:22" s="19" customFormat="1" ht="24" customHeight="1" x14ac:dyDescent="0.35">
      <c r="B64" s="35" t="s">
        <v>27</v>
      </c>
      <c r="C64" s="36"/>
      <c r="D64" s="36"/>
      <c r="E64" s="36"/>
      <c r="F64" s="36"/>
      <c r="G64" s="36"/>
      <c r="H64" s="36"/>
      <c r="I64" s="36"/>
      <c r="J64" s="37"/>
      <c r="K64" s="25">
        <v>0</v>
      </c>
      <c r="L64" s="25">
        <v>1331.8</v>
      </c>
      <c r="M64" s="25">
        <v>1331.8</v>
      </c>
      <c r="N64" s="25">
        <v>0</v>
      </c>
      <c r="O64" s="25">
        <v>0</v>
      </c>
      <c r="P64" s="85">
        <f t="shared" si="4"/>
        <v>0</v>
      </c>
      <c r="Q64" s="86"/>
      <c r="R64" s="22"/>
      <c r="S64" s="23"/>
      <c r="T64" s="23"/>
      <c r="U64" s="23"/>
      <c r="V64" s="24"/>
    </row>
    <row r="65" spans="2:22" s="19" customFormat="1" ht="24.95" customHeight="1" x14ac:dyDescent="0.35">
      <c r="B65" s="35" t="s">
        <v>28</v>
      </c>
      <c r="C65" s="36"/>
      <c r="D65" s="36"/>
      <c r="E65" s="36"/>
      <c r="F65" s="36"/>
      <c r="G65" s="36"/>
      <c r="H65" s="36"/>
      <c r="I65" s="36"/>
      <c r="J65" s="37"/>
      <c r="K65" s="25">
        <v>121286.2</v>
      </c>
      <c r="L65" s="25">
        <v>192966.5</v>
      </c>
      <c r="M65" s="25">
        <v>192966.5</v>
      </c>
      <c r="N65" s="25">
        <v>113493.8</v>
      </c>
      <c r="O65" s="25">
        <v>735.9</v>
      </c>
      <c r="P65" s="85">
        <f t="shared" si="4"/>
        <v>0.38136153166482267</v>
      </c>
      <c r="Q65" s="86"/>
      <c r="R65" s="82"/>
      <c r="S65" s="83"/>
      <c r="T65" s="83"/>
      <c r="U65" s="83"/>
      <c r="V65" s="84"/>
    </row>
    <row r="66" spans="2:22" s="19" customFormat="1" ht="46.5" customHeight="1" x14ac:dyDescent="0.35">
      <c r="B66" s="38" t="s">
        <v>47</v>
      </c>
      <c r="C66" s="39"/>
      <c r="D66" s="39"/>
      <c r="E66" s="39"/>
      <c r="F66" s="39"/>
      <c r="G66" s="39"/>
      <c r="H66" s="39"/>
      <c r="I66" s="39"/>
      <c r="J66" s="40"/>
      <c r="K66" s="25">
        <f>K67</f>
        <v>778296.1</v>
      </c>
      <c r="L66" s="25">
        <f>L67</f>
        <v>779168.6</v>
      </c>
      <c r="M66" s="25">
        <f>M67</f>
        <v>779168.6</v>
      </c>
      <c r="N66" s="25">
        <f>N67</f>
        <v>536294.80000000005</v>
      </c>
      <c r="O66" s="25">
        <f>O67</f>
        <v>151856.79999999999</v>
      </c>
      <c r="P66" s="85">
        <f t="shared" ref="P66:P67" si="5">O66/L66*100</f>
        <v>19.489594421541113</v>
      </c>
      <c r="Q66" s="86"/>
      <c r="R66" s="82"/>
      <c r="S66" s="83"/>
      <c r="T66" s="83"/>
      <c r="U66" s="83"/>
      <c r="V66" s="84"/>
    </row>
    <row r="67" spans="2:22" s="19" customFormat="1" ht="24.95" customHeight="1" x14ac:dyDescent="0.35">
      <c r="B67" s="35" t="s">
        <v>28</v>
      </c>
      <c r="C67" s="36"/>
      <c r="D67" s="36"/>
      <c r="E67" s="36"/>
      <c r="F67" s="36"/>
      <c r="G67" s="36"/>
      <c r="H67" s="36"/>
      <c r="I67" s="36"/>
      <c r="J67" s="37"/>
      <c r="K67" s="25">
        <v>778296.1</v>
      </c>
      <c r="L67" s="25">
        <v>779168.6</v>
      </c>
      <c r="M67" s="25">
        <v>779168.6</v>
      </c>
      <c r="N67" s="25">
        <v>536294.80000000005</v>
      </c>
      <c r="O67" s="25">
        <v>151856.79999999999</v>
      </c>
      <c r="P67" s="85">
        <f t="shared" si="5"/>
        <v>19.489594421541113</v>
      </c>
      <c r="Q67" s="86"/>
      <c r="R67" s="82"/>
      <c r="S67" s="83"/>
      <c r="T67" s="83"/>
      <c r="U67" s="83"/>
      <c r="V67" s="84"/>
    </row>
    <row r="68" spans="2:22" s="19" customFormat="1" ht="61.5" customHeight="1" x14ac:dyDescent="0.35">
      <c r="B68" s="38" t="s">
        <v>48</v>
      </c>
      <c r="C68" s="39"/>
      <c r="D68" s="39"/>
      <c r="E68" s="39"/>
      <c r="F68" s="39"/>
      <c r="G68" s="39"/>
      <c r="H68" s="39"/>
      <c r="I68" s="39"/>
      <c r="J68" s="40"/>
      <c r="K68" s="25">
        <f>K69</f>
        <v>25983.3</v>
      </c>
      <c r="L68" s="25">
        <f>L69</f>
        <v>50617.2</v>
      </c>
      <c r="M68" s="25">
        <f>M69</f>
        <v>50617.2</v>
      </c>
      <c r="N68" s="25">
        <f>N69</f>
        <v>24583.9</v>
      </c>
      <c r="O68" s="25">
        <f>O69</f>
        <v>0</v>
      </c>
      <c r="P68" s="85">
        <f t="shared" ref="P68:P69" si="6">O68/L68*100</f>
        <v>0</v>
      </c>
      <c r="Q68" s="86"/>
      <c r="R68" s="82"/>
      <c r="S68" s="83"/>
      <c r="T68" s="83"/>
      <c r="U68" s="83"/>
      <c r="V68" s="84"/>
    </row>
    <row r="69" spans="2:22" s="19" customFormat="1" ht="24.95" customHeight="1" x14ac:dyDescent="0.35">
      <c r="B69" s="35" t="s">
        <v>28</v>
      </c>
      <c r="C69" s="36"/>
      <c r="D69" s="36"/>
      <c r="E69" s="36"/>
      <c r="F69" s="36"/>
      <c r="G69" s="36"/>
      <c r="H69" s="36"/>
      <c r="I69" s="36"/>
      <c r="J69" s="37"/>
      <c r="K69" s="25">
        <v>25983.3</v>
      </c>
      <c r="L69" s="25">
        <v>50617.2</v>
      </c>
      <c r="M69" s="25">
        <v>50617.2</v>
      </c>
      <c r="N69" s="25">
        <v>24583.9</v>
      </c>
      <c r="O69" s="25">
        <v>0</v>
      </c>
      <c r="P69" s="85">
        <f t="shared" si="6"/>
        <v>0</v>
      </c>
      <c r="Q69" s="86"/>
      <c r="R69" s="82"/>
      <c r="S69" s="83"/>
      <c r="T69" s="83"/>
      <c r="U69" s="83"/>
      <c r="V69" s="84"/>
    </row>
    <row r="70" spans="2:22" s="19" customFormat="1" ht="60.75" customHeight="1" x14ac:dyDescent="0.35">
      <c r="B70" s="38" t="s">
        <v>49</v>
      </c>
      <c r="C70" s="39"/>
      <c r="D70" s="39"/>
      <c r="E70" s="39"/>
      <c r="F70" s="39"/>
      <c r="G70" s="39"/>
      <c r="H70" s="39"/>
      <c r="I70" s="39"/>
      <c r="J70" s="40"/>
      <c r="K70" s="25">
        <f>K71</f>
        <v>610128.30000000005</v>
      </c>
      <c r="L70" s="25">
        <f>L71</f>
        <v>640128.30000000005</v>
      </c>
      <c r="M70" s="25">
        <f>M71</f>
        <v>640128.30000000005</v>
      </c>
      <c r="N70" s="25">
        <f>N71</f>
        <v>610128.30000000005</v>
      </c>
      <c r="O70" s="25">
        <f>O71</f>
        <v>119294.6</v>
      </c>
      <c r="P70" s="85">
        <f t="shared" ref="P70:P71" si="7">O70/L70*100</f>
        <v>18.636045305292704</v>
      </c>
      <c r="Q70" s="86"/>
      <c r="R70" s="82"/>
      <c r="S70" s="83"/>
      <c r="T70" s="83"/>
      <c r="U70" s="83"/>
      <c r="V70" s="84"/>
    </row>
    <row r="71" spans="2:22" s="19" customFormat="1" ht="24.95" customHeight="1" x14ac:dyDescent="0.35">
      <c r="B71" s="35" t="s">
        <v>28</v>
      </c>
      <c r="C71" s="36"/>
      <c r="D71" s="36"/>
      <c r="E71" s="36"/>
      <c r="F71" s="36"/>
      <c r="G71" s="36"/>
      <c r="H71" s="36"/>
      <c r="I71" s="36"/>
      <c r="J71" s="37"/>
      <c r="K71" s="25">
        <v>610128.30000000005</v>
      </c>
      <c r="L71" s="25">
        <v>640128.30000000005</v>
      </c>
      <c r="M71" s="25">
        <v>640128.30000000005</v>
      </c>
      <c r="N71" s="25">
        <v>610128.30000000005</v>
      </c>
      <c r="O71" s="25">
        <v>119294.6</v>
      </c>
      <c r="P71" s="85">
        <f t="shared" si="7"/>
        <v>18.636045305292704</v>
      </c>
      <c r="Q71" s="86"/>
      <c r="R71" s="82"/>
      <c r="S71" s="83"/>
      <c r="T71" s="83"/>
      <c r="U71" s="83"/>
      <c r="V71" s="84"/>
    </row>
    <row r="72" spans="2:22" s="19" customFormat="1" ht="64.5" customHeight="1" x14ac:dyDescent="0.35">
      <c r="B72" s="38" t="s">
        <v>50</v>
      </c>
      <c r="C72" s="39"/>
      <c r="D72" s="39"/>
      <c r="E72" s="39"/>
      <c r="F72" s="39"/>
      <c r="G72" s="39"/>
      <c r="H72" s="39"/>
      <c r="I72" s="39"/>
      <c r="J72" s="40"/>
      <c r="K72" s="25">
        <f>K73</f>
        <v>3698323.4</v>
      </c>
      <c r="L72" s="25">
        <f>L73</f>
        <v>4161142.4</v>
      </c>
      <c r="M72" s="25">
        <f>M73</f>
        <v>4161142.4</v>
      </c>
      <c r="N72" s="25">
        <f>N73</f>
        <v>1688864.6</v>
      </c>
      <c r="O72" s="25">
        <f>O73</f>
        <v>233442.2</v>
      </c>
      <c r="P72" s="85">
        <f t="shared" ref="P72:P73" si="8">O72/L72*100</f>
        <v>5.6100507399121939</v>
      </c>
      <c r="Q72" s="86"/>
      <c r="R72" s="82"/>
      <c r="S72" s="83"/>
      <c r="T72" s="83"/>
      <c r="U72" s="83"/>
      <c r="V72" s="84"/>
    </row>
    <row r="73" spans="2:22" s="19" customFormat="1" ht="24.95" customHeight="1" x14ac:dyDescent="0.35">
      <c r="B73" s="35" t="s">
        <v>28</v>
      </c>
      <c r="C73" s="36"/>
      <c r="D73" s="36"/>
      <c r="E73" s="36"/>
      <c r="F73" s="36"/>
      <c r="G73" s="36"/>
      <c r="H73" s="36"/>
      <c r="I73" s="36"/>
      <c r="J73" s="37"/>
      <c r="K73" s="25">
        <v>3698323.4</v>
      </c>
      <c r="L73" s="25">
        <v>4161142.4</v>
      </c>
      <c r="M73" s="25">
        <v>4161142.4</v>
      </c>
      <c r="N73" s="25">
        <v>1688864.6</v>
      </c>
      <c r="O73" s="25">
        <v>233442.2</v>
      </c>
      <c r="P73" s="85">
        <f t="shared" si="8"/>
        <v>5.6100507399121939</v>
      </c>
      <c r="Q73" s="86"/>
      <c r="R73" s="82"/>
      <c r="S73" s="83"/>
      <c r="T73" s="83"/>
      <c r="U73" s="83"/>
      <c r="V73" s="84"/>
    </row>
    <row r="74" spans="2:22" s="19" customFormat="1" ht="46.5" customHeight="1" x14ac:dyDescent="0.35">
      <c r="B74" s="38" t="s">
        <v>51</v>
      </c>
      <c r="C74" s="39"/>
      <c r="D74" s="39"/>
      <c r="E74" s="39"/>
      <c r="F74" s="39"/>
      <c r="G74" s="39"/>
      <c r="H74" s="39"/>
      <c r="I74" s="39"/>
      <c r="J74" s="40"/>
      <c r="K74" s="25">
        <f>K75</f>
        <v>37841</v>
      </c>
      <c r="L74" s="25">
        <f>L75</f>
        <v>48353.3</v>
      </c>
      <c r="M74" s="25">
        <f>M75</f>
        <v>48353.3</v>
      </c>
      <c r="N74" s="25">
        <f>N75</f>
        <v>38129.5</v>
      </c>
      <c r="O74" s="25">
        <f>O75</f>
        <v>8134</v>
      </c>
      <c r="P74" s="85">
        <f t="shared" ref="P74:P75" si="9">O74/L74*100</f>
        <v>16.822016284307377</v>
      </c>
      <c r="Q74" s="86"/>
      <c r="R74" s="82"/>
      <c r="S74" s="83"/>
      <c r="T74" s="83"/>
      <c r="U74" s="83"/>
      <c r="V74" s="84"/>
    </row>
    <row r="75" spans="2:22" s="19" customFormat="1" ht="24.95" customHeight="1" x14ac:dyDescent="0.35">
      <c r="B75" s="35" t="s">
        <v>28</v>
      </c>
      <c r="C75" s="36"/>
      <c r="D75" s="36"/>
      <c r="E75" s="36"/>
      <c r="F75" s="36"/>
      <c r="G75" s="36"/>
      <c r="H75" s="36"/>
      <c r="I75" s="36"/>
      <c r="J75" s="37"/>
      <c r="K75" s="25">
        <v>37841</v>
      </c>
      <c r="L75" s="25">
        <v>48353.3</v>
      </c>
      <c r="M75" s="25">
        <v>48353.3</v>
      </c>
      <c r="N75" s="25">
        <v>38129.5</v>
      </c>
      <c r="O75" s="25">
        <v>8134</v>
      </c>
      <c r="P75" s="85">
        <f t="shared" si="9"/>
        <v>16.822016284307377</v>
      </c>
      <c r="Q75" s="86"/>
      <c r="R75" s="82"/>
      <c r="S75" s="83"/>
      <c r="T75" s="83"/>
      <c r="U75" s="83"/>
      <c r="V75" s="84"/>
    </row>
    <row r="76" spans="2:22" s="19" customFormat="1" ht="59.25" customHeight="1" x14ac:dyDescent="0.35">
      <c r="B76" s="38" t="s">
        <v>52</v>
      </c>
      <c r="C76" s="39"/>
      <c r="D76" s="39"/>
      <c r="E76" s="39"/>
      <c r="F76" s="39"/>
      <c r="G76" s="39"/>
      <c r="H76" s="39"/>
      <c r="I76" s="39"/>
      <c r="J76" s="40"/>
      <c r="K76" s="25">
        <f>K77</f>
        <v>0</v>
      </c>
      <c r="L76" s="25">
        <f>L77</f>
        <v>96391.8</v>
      </c>
      <c r="M76" s="25">
        <f>M77</f>
        <v>96391.8</v>
      </c>
      <c r="N76" s="25">
        <f>N77</f>
        <v>21849.4</v>
      </c>
      <c r="O76" s="25">
        <f>O77</f>
        <v>1479.2</v>
      </c>
      <c r="P76" s="85">
        <f t="shared" ref="P76:P77" si="10">O76/L76*100</f>
        <v>1.5345703680188565</v>
      </c>
      <c r="Q76" s="86"/>
      <c r="R76" s="82"/>
      <c r="S76" s="83"/>
      <c r="T76" s="83"/>
      <c r="U76" s="83"/>
      <c r="V76" s="84"/>
    </row>
    <row r="77" spans="2:22" s="19" customFormat="1" ht="24.95" customHeight="1" x14ac:dyDescent="0.35">
      <c r="B77" s="35" t="s">
        <v>28</v>
      </c>
      <c r="C77" s="36"/>
      <c r="D77" s="36"/>
      <c r="E77" s="36"/>
      <c r="F77" s="36"/>
      <c r="G77" s="36"/>
      <c r="H77" s="36"/>
      <c r="I77" s="36"/>
      <c r="J77" s="37"/>
      <c r="K77" s="25">
        <v>0</v>
      </c>
      <c r="L77" s="25">
        <v>96391.8</v>
      </c>
      <c r="M77" s="25">
        <v>96391.8</v>
      </c>
      <c r="N77" s="25">
        <v>21849.4</v>
      </c>
      <c r="O77" s="25">
        <v>1479.2</v>
      </c>
      <c r="P77" s="85">
        <f t="shared" si="10"/>
        <v>1.5345703680188565</v>
      </c>
      <c r="Q77" s="86"/>
      <c r="R77" s="82"/>
      <c r="S77" s="83"/>
      <c r="T77" s="83"/>
      <c r="U77" s="83"/>
      <c r="V77" s="84"/>
    </row>
    <row r="78" spans="2:22" ht="15" customHeight="1" x14ac:dyDescent="0.25"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1"/>
      <c r="S78" s="61"/>
      <c r="T78" s="61"/>
      <c r="U78" s="61"/>
      <c r="V78" s="61"/>
    </row>
    <row r="80" spans="2:22" ht="15.75" x14ac:dyDescent="0.25">
      <c r="L80" s="29"/>
      <c r="M80" s="29"/>
      <c r="N80" s="29"/>
      <c r="O80" s="29"/>
      <c r="P80" s="29"/>
      <c r="Q80" s="29"/>
      <c r="R80" s="29"/>
    </row>
    <row r="81" spans="12:18" ht="15.75" x14ac:dyDescent="0.25">
      <c r="L81" s="29"/>
      <c r="M81" s="30"/>
      <c r="N81" s="30"/>
      <c r="O81" s="29"/>
      <c r="P81" s="29"/>
      <c r="Q81" s="29"/>
      <c r="R81" s="29"/>
    </row>
    <row r="82" spans="12:18" ht="15.75" x14ac:dyDescent="0.25">
      <c r="L82" s="29"/>
      <c r="M82" s="29"/>
      <c r="N82" s="29"/>
      <c r="O82" s="30"/>
      <c r="P82" s="29"/>
      <c r="Q82" s="29"/>
      <c r="R82" s="29"/>
    </row>
    <row r="83" spans="12:18" ht="15.75" x14ac:dyDescent="0.25">
      <c r="L83" s="29"/>
      <c r="M83" s="31"/>
      <c r="N83" s="32"/>
      <c r="O83" s="33"/>
      <c r="P83" s="29"/>
      <c r="Q83" s="29"/>
      <c r="R83" s="29"/>
    </row>
    <row r="84" spans="12:18" ht="15.75" x14ac:dyDescent="0.25">
      <c r="L84" s="29"/>
      <c r="M84" s="31"/>
      <c r="N84" s="32"/>
      <c r="O84" s="33"/>
      <c r="P84" s="29"/>
      <c r="Q84" s="29"/>
      <c r="R84" s="29"/>
    </row>
    <row r="85" spans="12:18" ht="15.75" x14ac:dyDescent="0.25">
      <c r="L85" s="29"/>
      <c r="M85" s="31"/>
      <c r="N85" s="32"/>
      <c r="O85" s="33"/>
      <c r="P85" s="29"/>
      <c r="Q85" s="29"/>
      <c r="R85" s="29"/>
    </row>
    <row r="86" spans="12:18" ht="15.75" x14ac:dyDescent="0.25">
      <c r="L86" s="29"/>
      <c r="M86" s="29"/>
      <c r="N86" s="29"/>
      <c r="O86" s="29"/>
      <c r="P86" s="29"/>
      <c r="Q86" s="29"/>
      <c r="R86" s="29"/>
    </row>
    <row r="87" spans="12:18" ht="15.75" x14ac:dyDescent="0.25">
      <c r="L87" s="29"/>
      <c r="M87" s="29"/>
      <c r="N87" s="29"/>
      <c r="O87" s="29"/>
      <c r="P87" s="29"/>
      <c r="Q87" s="29"/>
      <c r="R87" s="29"/>
    </row>
    <row r="88" spans="12:18" ht="15.75" x14ac:dyDescent="0.25">
      <c r="L88" s="29"/>
      <c r="M88" s="29"/>
      <c r="N88" s="29"/>
      <c r="O88" s="29"/>
      <c r="P88" s="29"/>
      <c r="Q88" s="29"/>
      <c r="R88" s="29"/>
    </row>
  </sheetData>
  <mergeCells count="243">
    <mergeCell ref="R54:V57"/>
    <mergeCell ref="D20:E20"/>
    <mergeCell ref="D21:E21"/>
    <mergeCell ref="B22:V22"/>
    <mergeCell ref="F20:G20"/>
    <mergeCell ref="F21:G21"/>
    <mergeCell ref="M20:N20"/>
    <mergeCell ref="M21:N21"/>
    <mergeCell ref="P20:Q20"/>
    <mergeCell ref="P21:Q21"/>
    <mergeCell ref="R20:S20"/>
    <mergeCell ref="R21:S21"/>
    <mergeCell ref="T20:V20"/>
    <mergeCell ref="T21:V21"/>
    <mergeCell ref="D23:E23"/>
    <mergeCell ref="D24:E24"/>
    <mergeCell ref="F23:G23"/>
    <mergeCell ref="F24:G24"/>
    <mergeCell ref="M23:N23"/>
    <mergeCell ref="M24:N24"/>
    <mergeCell ref="P23:Q23"/>
    <mergeCell ref="P24:Q24"/>
    <mergeCell ref="R23:S23"/>
    <mergeCell ref="R24:S24"/>
    <mergeCell ref="P73:Q73"/>
    <mergeCell ref="P74:Q74"/>
    <mergeCell ref="P75:Q75"/>
    <mergeCell ref="P67:Q67"/>
    <mergeCell ref="P68:Q68"/>
    <mergeCell ref="P69:Q69"/>
    <mergeCell ref="P70:Q70"/>
    <mergeCell ref="P71:Q71"/>
    <mergeCell ref="P72:Q72"/>
    <mergeCell ref="R58:V58"/>
    <mergeCell ref="P63:Q63"/>
    <mergeCell ref="P65:Q65"/>
    <mergeCell ref="P66:Q66"/>
    <mergeCell ref="R76:V76"/>
    <mergeCell ref="R77:V77"/>
    <mergeCell ref="R59:V59"/>
    <mergeCell ref="R60:V60"/>
    <mergeCell ref="R61:V61"/>
    <mergeCell ref="R62:V62"/>
    <mergeCell ref="R63:V63"/>
    <mergeCell ref="R65:V65"/>
    <mergeCell ref="R66:V66"/>
    <mergeCell ref="R67:V67"/>
    <mergeCell ref="R68:V68"/>
    <mergeCell ref="P64:Q64"/>
    <mergeCell ref="R69:V69"/>
    <mergeCell ref="R70:V70"/>
    <mergeCell ref="R71:V71"/>
    <mergeCell ref="R72:V72"/>
    <mergeCell ref="R73:V73"/>
    <mergeCell ref="R74:V74"/>
    <mergeCell ref="R75:V75"/>
    <mergeCell ref="P58:Q58"/>
    <mergeCell ref="P59:Q59"/>
    <mergeCell ref="P60:Q60"/>
    <mergeCell ref="P61:Q61"/>
    <mergeCell ref="P62:Q62"/>
    <mergeCell ref="P76:Q76"/>
    <mergeCell ref="P77:Q77"/>
    <mergeCell ref="R40:V40"/>
    <mergeCell ref="R41:V41"/>
    <mergeCell ref="R42:V42"/>
    <mergeCell ref="R43:V43"/>
    <mergeCell ref="R44:V44"/>
    <mergeCell ref="R45:V45"/>
    <mergeCell ref="R46:V46"/>
    <mergeCell ref="R47:V47"/>
    <mergeCell ref="R48:V48"/>
    <mergeCell ref="R49:V49"/>
    <mergeCell ref="R50:V50"/>
    <mergeCell ref="R51:V51"/>
    <mergeCell ref="R52:V52"/>
    <mergeCell ref="R53:V53"/>
    <mergeCell ref="P49:Q49"/>
    <mergeCell ref="P50:Q50"/>
    <mergeCell ref="P51:Q51"/>
    <mergeCell ref="P52:Q52"/>
    <mergeCell ref="P54:Q54"/>
    <mergeCell ref="P55:Q55"/>
    <mergeCell ref="P56:Q56"/>
    <mergeCell ref="P57:Q57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B78:J78"/>
    <mergeCell ref="K78:L78"/>
    <mergeCell ref="M78:N78"/>
    <mergeCell ref="O78:Q78"/>
    <mergeCell ref="S78:V78"/>
    <mergeCell ref="B39:J39"/>
    <mergeCell ref="P39:Q39"/>
    <mergeCell ref="R39:V39"/>
    <mergeCell ref="B40:J40"/>
    <mergeCell ref="B41:J41"/>
    <mergeCell ref="B42:J42"/>
    <mergeCell ref="B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P53:Q53"/>
    <mergeCell ref="B37:J37"/>
    <mergeCell ref="P38:Q38"/>
    <mergeCell ref="R37:V37"/>
    <mergeCell ref="B38:J38"/>
    <mergeCell ref="P37:Q37"/>
    <mergeCell ref="R38:V38"/>
    <mergeCell ref="B36:J36"/>
    <mergeCell ref="P36:Q36"/>
    <mergeCell ref="R36:V36"/>
    <mergeCell ref="B35:J35"/>
    <mergeCell ref="P35:Q35"/>
    <mergeCell ref="R35:V35"/>
    <mergeCell ref="B33:J33"/>
    <mergeCell ref="P33:Q33"/>
    <mergeCell ref="R33:V33"/>
    <mergeCell ref="B34:J34"/>
    <mergeCell ref="P34:Q34"/>
    <mergeCell ref="R34:V34"/>
    <mergeCell ref="C26:E26"/>
    <mergeCell ref="G26:H26"/>
    <mergeCell ref="P26:Q26"/>
    <mergeCell ref="R26:S26"/>
    <mergeCell ref="U26:V26"/>
    <mergeCell ref="B31:J31"/>
    <mergeCell ref="P31:Q31"/>
    <mergeCell ref="R31:V31"/>
    <mergeCell ref="B32:J32"/>
    <mergeCell ref="P32:Q32"/>
    <mergeCell ref="R32:V32"/>
    <mergeCell ref="B27:V27"/>
    <mergeCell ref="B28:J28"/>
    <mergeCell ref="P28:Q28"/>
    <mergeCell ref="R28:V28"/>
    <mergeCell ref="B29:J30"/>
    <mergeCell ref="K29:M29"/>
    <mergeCell ref="N29:O29"/>
    <mergeCell ref="P29:Q30"/>
    <mergeCell ref="R29:V30"/>
    <mergeCell ref="D19:E19"/>
    <mergeCell ref="F19:G19"/>
    <mergeCell ref="M19:N19"/>
    <mergeCell ref="T19:V19"/>
    <mergeCell ref="D25:E25"/>
    <mergeCell ref="F25:G25"/>
    <mergeCell ref="M25:N25"/>
    <mergeCell ref="T25:V25"/>
    <mergeCell ref="P19:Q19"/>
    <mergeCell ref="R19:S19"/>
    <mergeCell ref="P25:Q25"/>
    <mergeCell ref="R25:S25"/>
    <mergeCell ref="T23:V23"/>
    <mergeCell ref="T24:V24"/>
    <mergeCell ref="B12:V12"/>
    <mergeCell ref="D13:G13"/>
    <mergeCell ref="M13:N13"/>
    <mergeCell ref="P13:S13"/>
    <mergeCell ref="T13:V13"/>
    <mergeCell ref="D14:E14"/>
    <mergeCell ref="F14:G14"/>
    <mergeCell ref="M14:N14"/>
    <mergeCell ref="T14:V14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B16:V16"/>
    <mergeCell ref="R14:S14"/>
    <mergeCell ref="P14:Q14"/>
    <mergeCell ref="P15:Q15"/>
    <mergeCell ref="R15:S15"/>
    <mergeCell ref="P17:Q17"/>
    <mergeCell ref="R17:S17"/>
    <mergeCell ref="P18:Q18"/>
    <mergeCell ref="R18:S18"/>
    <mergeCell ref="D15:E15"/>
    <mergeCell ref="F15:G15"/>
    <mergeCell ref="M15:N15"/>
    <mergeCell ref="T15:V15"/>
    <mergeCell ref="D17:E17"/>
    <mergeCell ref="F17:G17"/>
    <mergeCell ref="M17:N17"/>
    <mergeCell ref="T17:V17"/>
    <mergeCell ref="D18:E18"/>
    <mergeCell ref="F18:G18"/>
    <mergeCell ref="M18:N18"/>
    <mergeCell ref="T18:V18"/>
    <mergeCell ref="B55:J55"/>
    <mergeCell ref="B56:J56"/>
    <mergeCell ref="B57:J57"/>
    <mergeCell ref="B58:J58"/>
    <mergeCell ref="B68:J68"/>
    <mergeCell ref="B61:J61"/>
    <mergeCell ref="B62:J62"/>
    <mergeCell ref="B63:J63"/>
    <mergeCell ref="B65:J65"/>
    <mergeCell ref="B66:J66"/>
    <mergeCell ref="B64:J64"/>
    <mergeCell ref="B77:J77"/>
    <mergeCell ref="B59:J59"/>
    <mergeCell ref="B60:J60"/>
    <mergeCell ref="B67:J67"/>
    <mergeCell ref="B69:J69"/>
    <mergeCell ref="B71:J71"/>
    <mergeCell ref="B70:J70"/>
    <mergeCell ref="B72:J72"/>
    <mergeCell ref="B73:J73"/>
    <mergeCell ref="B74:J74"/>
    <mergeCell ref="B75:J75"/>
    <mergeCell ref="B76:J76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Жигайлова Дарья Геннадьевна</cp:lastModifiedBy>
  <cp:lastPrinted>2026-05-04T06:27:55Z</cp:lastPrinted>
  <dcterms:created xsi:type="dcterms:W3CDTF">2015-06-05T18:19:34Z</dcterms:created>
  <dcterms:modified xsi:type="dcterms:W3CDTF">2026-05-04T06:35:43Z</dcterms:modified>
</cp:coreProperties>
</file>